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иагностическая карта №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<sst xmlns="http://schemas.openxmlformats.org/spreadsheetml/2006/main" count="33" uniqueCount="33">
  <si>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"5"</t>
  </si>
  <si>
    <t>"4"</t>
  </si>
  <si>
    <t>"3"</t>
  </si>
  <si>
    <t>"2"</t>
  </si>
  <si>
    <t>№</t>
  </si>
  <si>
    <t xml:space="preserve">Общее количество учащихся в образовательной организации </t>
  </si>
  <si>
    <t>Из общего количества участников РПР выполнили 
работы
на:</t>
  </si>
  <si>
    <t xml:space="preserve">СОУ по образовательной организации </t>
  </si>
  <si>
    <t>Итого по району, городу</t>
  </si>
  <si>
    <t>(наименование муниципального образования)</t>
  </si>
  <si>
    <t>% выполнивших работы</t>
  </si>
  <si>
    <t xml:space="preserve">Количество выполнивших работы </t>
  </si>
  <si>
    <t xml:space="preserve">Количество учащихся           в 8 классах </t>
  </si>
  <si>
    <t xml:space="preserve"> Успеваемость  (%)   </t>
  </si>
  <si>
    <t xml:space="preserve">Качество знаний  (%)   </t>
  </si>
  <si>
    <t>Установлены формулы,подчитывается автоматически</t>
  </si>
  <si>
    <t xml:space="preserve">Сокращённое наименование общеобразовательной организации (по уставу) </t>
  </si>
  <si>
    <t xml:space="preserve">Количество   8 классов-комплектов </t>
  </si>
  <si>
    <t>Руководитель органа управления образованием:                                   (подпись) _________________  (расшифровка)_____________</t>
  </si>
  <si>
    <t>Муниципальный координатор РПР:                                                        (подпись) __________________(расшифровка)_____________</t>
  </si>
  <si>
    <t>Диагностическая карта №2  для выявления уровня подготовки учащихся 8 классов по метапредметным умениям МР Стерлибашевский район РБ</t>
  </si>
  <si>
    <t>МБОУ СОШ №1 с.Стерлибашево</t>
  </si>
  <si>
    <t>МБОУ СОШ №2 с.Стерлибашево</t>
  </si>
  <si>
    <t>МБОУ СОШ с.Первомайский</t>
  </si>
  <si>
    <t>МБОУ СОШ с.Тятер-Арасланово</t>
  </si>
  <si>
    <t>МБОУ СОШ с.Яшерганово</t>
  </si>
  <si>
    <t>МБОУ СОШ д.Старый Калкаш</t>
  </si>
  <si>
    <t>МБОУ СОШ с.Кабакуш</t>
  </si>
  <si>
    <t>МБОУ ООШ с.Амирово</t>
  </si>
  <si>
    <t>МБОУ ООШ д.Нижний Аллагуват</t>
  </si>
  <si>
    <t>МБОУ СОШ с.Елимбетово</t>
  </si>
  <si>
    <t>МБОУ СОШ с.Куганакбаш</t>
  </si>
  <si>
    <r>
      <t xml:space="preserve">Дата заполнения карты   </t>
    </r>
    <r>
      <rPr>
        <u val="single"/>
        <sz val="12"/>
        <color indexed="8"/>
        <rFont val="Times New Roman"/>
        <family val="1"/>
      </rPr>
      <t>«05» марта 2019 г.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</si>
</sst>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vertAlign val="subscript"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3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164" fontId="44" fillId="0" borderId="19" xfId="0" applyNumberFormat="1" applyFont="1" applyBorder="1" applyAlignment="1">
      <alignment horizontal="center" vertical="center" wrapText="1"/>
    </xf>
    <xf numFmtId="164" fontId="44" fillId="0" borderId="20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4" fillId="0" borderId="0" xfId="0" applyFont="1" applyAlignment="1">
      <alignment horizontal="left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21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right"/>
    </xf>
    <xf numFmtId="0" fontId="48" fillId="0" borderId="24" xfId="0" applyFont="1" applyBorder="1" applyAlignment="1">
      <alignment horizontal="right"/>
    </xf>
    <xf numFmtId="164" fontId="49" fillId="2" borderId="25" xfId="0" applyNumberFormat="1" applyFont="1" applyFill="1" applyBorder="1" applyAlignment="1">
      <alignment horizontal="center"/>
    </xf>
    <xf numFmtId="0" fontId="44" fillId="0" borderId="0" xfId="0" applyFont="1" applyAlignment="1">
      <alignment horizontal="left" vertical="center"/>
    </xf>
    <xf numFmtId="164" fontId="44" fillId="0" borderId="19" xfId="0" applyNumberFormat="1" applyFont="1" applyFill="1" applyBorder="1" applyAlignment="1">
      <alignment horizontal="center" vertical="center" wrapText="1"/>
    </xf>
    <xf numFmtId="164" fontId="44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</xdr:row>
      <xdr:rowOff>238125</xdr:rowOff>
    </xdr:from>
    <xdr:to>
      <xdr:col>11</xdr:col>
      <xdr:colOff>0</xdr:colOff>
      <xdr:row>2</xdr:row>
      <xdr:rowOff>238125</xdr:rowOff>
    </xdr:to>
    <xdr:sp>
      <xdr:nvSpPr>
        <xdr:cNvPr id="1" name="Прямая соединительная линия 7"/>
        <xdr:cNvSpPr>
          <a:spLocks/>
        </xdr:cNvSpPr>
      </xdr:nvSpPr>
      <xdr:spPr>
        <a:xfrm flipV="1">
          <a:off x="4124325" y="714375"/>
          <a:ext cx="462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238125</xdr:rowOff>
    </xdr:from>
    <xdr:to>
      <xdr:col>11</xdr:col>
      <xdr:colOff>0</xdr:colOff>
      <xdr:row>2</xdr:row>
      <xdr:rowOff>238125</xdr:rowOff>
    </xdr:to>
    <xdr:sp>
      <xdr:nvSpPr>
        <xdr:cNvPr id="2" name="Прямая соединительная линия 9"/>
        <xdr:cNvSpPr>
          <a:spLocks/>
        </xdr:cNvSpPr>
      </xdr:nvSpPr>
      <xdr:spPr>
        <a:xfrm flipV="1">
          <a:off x="4124325" y="714375"/>
          <a:ext cx="462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3</xdr:row>
      <xdr:rowOff>0</xdr:rowOff>
    </xdr:from>
    <xdr:to>
      <xdr:col>11</xdr:col>
      <xdr:colOff>0</xdr:colOff>
      <xdr:row>3</xdr:row>
      <xdr:rowOff>19050</xdr:rowOff>
    </xdr:to>
    <xdr:sp>
      <xdr:nvSpPr>
        <xdr:cNvPr id="3" name="Прямая соединительная линия 10"/>
        <xdr:cNvSpPr>
          <a:spLocks/>
        </xdr:cNvSpPr>
      </xdr:nvSpPr>
      <xdr:spPr>
        <a:xfrm flipV="1">
          <a:off x="4114800" y="714375"/>
          <a:ext cx="4638675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N20" sqref="N20"/>
    </sheetView>
  </sheetViews>
  <sheetFormatPr defaultColWidth="9.140625" defaultRowHeight="15"/>
  <cols>
    <col min="1" max="1" width="4.00390625" style="0" customWidth="1"/>
    <col min="2" max="2" width="27.28125" style="0" customWidth="1"/>
    <col min="3" max="3" width="16.421875" style="0" customWidth="1"/>
    <col min="4" max="4" width="12.8515625" style="0" customWidth="1"/>
    <col min="5" max="5" width="14.140625" style="0" customWidth="1"/>
    <col min="6" max="6" width="16.421875" style="0" customWidth="1"/>
    <col min="7" max="7" width="12.421875" style="2" customWidth="1"/>
    <col min="8" max="8" width="6.7109375" style="7" customWidth="1"/>
    <col min="9" max="9" width="7.140625" style="7" customWidth="1"/>
    <col min="10" max="10" width="6.8515625" style="7" customWidth="1"/>
    <col min="11" max="11" width="7.00390625" style="7" customWidth="1"/>
    <col min="12" max="12" width="16.7109375" style="2" customWidth="1"/>
    <col min="13" max="13" width="15.7109375" style="2" customWidth="1"/>
    <col min="14" max="14" width="18.00390625" style="2" customWidth="1"/>
  </cols>
  <sheetData>
    <row r="1" spans="1:14" ht="18.7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8.7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8.75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5" ht="95.25" customHeight="1">
      <c r="A4" s="21" t="s">
        <v>4</v>
      </c>
      <c r="B4" s="23" t="s">
        <v>16</v>
      </c>
      <c r="C4" s="23" t="s">
        <v>5</v>
      </c>
      <c r="D4" s="23" t="s">
        <v>17</v>
      </c>
      <c r="E4" s="23" t="s">
        <v>12</v>
      </c>
      <c r="F4" s="25" t="s">
        <v>11</v>
      </c>
      <c r="G4" s="27" t="s">
        <v>10</v>
      </c>
      <c r="H4" s="29" t="s">
        <v>6</v>
      </c>
      <c r="I4" s="30"/>
      <c r="J4" s="30"/>
      <c r="K4" s="31"/>
      <c r="L4" s="42" t="s">
        <v>13</v>
      </c>
      <c r="M4" s="42" t="s">
        <v>14</v>
      </c>
      <c r="N4" s="36" t="s">
        <v>7</v>
      </c>
      <c r="O4" s="1"/>
    </row>
    <row r="5" spans="1:15" ht="15.75">
      <c r="A5" s="22"/>
      <c r="B5" s="24"/>
      <c r="C5" s="24"/>
      <c r="D5" s="24"/>
      <c r="E5" s="24"/>
      <c r="F5" s="26"/>
      <c r="G5" s="28"/>
      <c r="H5" s="8" t="s">
        <v>0</v>
      </c>
      <c r="I5" s="8" t="s">
        <v>1</v>
      </c>
      <c r="J5" s="8" t="s">
        <v>2</v>
      </c>
      <c r="K5" s="9" t="s">
        <v>3</v>
      </c>
      <c r="L5" s="43"/>
      <c r="M5" s="43"/>
      <c r="N5" s="37"/>
      <c r="O5" s="1"/>
    </row>
    <row r="6" spans="1:15" ht="31.5">
      <c r="A6" s="3">
        <v>1</v>
      </c>
      <c r="B6" s="11" t="s">
        <v>21</v>
      </c>
      <c r="C6" s="4">
        <v>332</v>
      </c>
      <c r="D6" s="4">
        <v>2</v>
      </c>
      <c r="E6" s="4">
        <v>34</v>
      </c>
      <c r="F6" s="4">
        <v>31</v>
      </c>
      <c r="G6" s="13">
        <f aca="true" t="shared" si="0" ref="G6:G17">F6*100/E6</f>
        <v>91.17647058823529</v>
      </c>
      <c r="H6" s="10">
        <v>4</v>
      </c>
      <c r="I6" s="10">
        <v>24</v>
      </c>
      <c r="J6" s="10">
        <v>3</v>
      </c>
      <c r="K6" s="10">
        <v>0</v>
      </c>
      <c r="L6" s="13">
        <f>(H6+I6+J6)/F6*100</f>
        <v>100</v>
      </c>
      <c r="M6" s="13">
        <f aca="true" t="shared" si="1" ref="M6:M17">(H6+I6)/F6*100</f>
        <v>90.32258064516128</v>
      </c>
      <c r="N6" s="13">
        <f aca="true" t="shared" si="2" ref="N6:N17">(H6+I6*0.64+J6*0.36+K6*0.16)/F6*100</f>
        <v>65.93548387096774</v>
      </c>
      <c r="O6" s="1"/>
    </row>
    <row r="7" spans="1:15" ht="31.5">
      <c r="A7" s="3">
        <v>2</v>
      </c>
      <c r="B7" s="11" t="s">
        <v>22</v>
      </c>
      <c r="C7" s="4">
        <v>418</v>
      </c>
      <c r="D7" s="4">
        <v>3</v>
      </c>
      <c r="E7" s="4">
        <v>48</v>
      </c>
      <c r="F7" s="4">
        <v>38</v>
      </c>
      <c r="G7" s="13">
        <f t="shared" si="0"/>
        <v>79.16666666666667</v>
      </c>
      <c r="H7" s="10">
        <v>0</v>
      </c>
      <c r="I7" s="10">
        <v>31</v>
      </c>
      <c r="J7" s="10">
        <v>7</v>
      </c>
      <c r="K7" s="10">
        <v>0</v>
      </c>
      <c r="L7" s="13">
        <f>(H7+I7+J7)/F7*100</f>
        <v>100</v>
      </c>
      <c r="M7" s="13">
        <f>(H7+I7)/F7*100</f>
        <v>81.57894736842105</v>
      </c>
      <c r="N7" s="13">
        <f t="shared" si="2"/>
        <v>58.8421052631579</v>
      </c>
      <c r="O7" s="1"/>
    </row>
    <row r="8" spans="1:15" ht="31.5">
      <c r="A8" s="3">
        <v>3</v>
      </c>
      <c r="B8" s="11" t="s">
        <v>23</v>
      </c>
      <c r="C8" s="4">
        <v>232</v>
      </c>
      <c r="D8" s="4">
        <v>1</v>
      </c>
      <c r="E8" s="4">
        <v>26</v>
      </c>
      <c r="F8" s="4">
        <v>20</v>
      </c>
      <c r="G8" s="13">
        <f t="shared" si="0"/>
        <v>76.92307692307692</v>
      </c>
      <c r="H8" s="10">
        <v>0</v>
      </c>
      <c r="I8" s="10">
        <v>11</v>
      </c>
      <c r="J8" s="10">
        <v>8</v>
      </c>
      <c r="K8" s="10">
        <v>1</v>
      </c>
      <c r="L8" s="13">
        <f aca="true" t="shared" si="3" ref="L8:L17">(H8+I8+J8)/F8*100</f>
        <v>95</v>
      </c>
      <c r="M8" s="13">
        <f t="shared" si="1"/>
        <v>55.00000000000001</v>
      </c>
      <c r="N8" s="13">
        <f t="shared" si="2"/>
        <v>50.4</v>
      </c>
      <c r="O8" s="1"/>
    </row>
    <row r="9" spans="1:15" ht="31.5">
      <c r="A9" s="3">
        <v>4</v>
      </c>
      <c r="B9" s="11" t="s">
        <v>24</v>
      </c>
      <c r="C9" s="4">
        <v>123</v>
      </c>
      <c r="D9" s="4">
        <v>1</v>
      </c>
      <c r="E9" s="4">
        <v>12</v>
      </c>
      <c r="F9" s="4">
        <v>8</v>
      </c>
      <c r="G9" s="13">
        <f t="shared" si="0"/>
        <v>66.66666666666667</v>
      </c>
      <c r="H9" s="10">
        <v>0</v>
      </c>
      <c r="I9" s="10">
        <v>5</v>
      </c>
      <c r="J9" s="10">
        <v>3</v>
      </c>
      <c r="K9" s="10">
        <v>0</v>
      </c>
      <c r="L9" s="13">
        <f t="shared" si="3"/>
        <v>100</v>
      </c>
      <c r="M9" s="13">
        <f t="shared" si="1"/>
        <v>62.5</v>
      </c>
      <c r="N9" s="13">
        <f t="shared" si="2"/>
        <v>53.5</v>
      </c>
      <c r="O9" s="1"/>
    </row>
    <row r="10" spans="1:15" ht="19.5" customHeight="1">
      <c r="A10" s="3">
        <v>5</v>
      </c>
      <c r="B10" s="11" t="s">
        <v>25</v>
      </c>
      <c r="C10" s="4">
        <v>74</v>
      </c>
      <c r="D10" s="4">
        <v>1</v>
      </c>
      <c r="E10" s="4">
        <v>10</v>
      </c>
      <c r="F10" s="4">
        <v>8</v>
      </c>
      <c r="G10" s="13">
        <f t="shared" si="0"/>
        <v>80</v>
      </c>
      <c r="H10" s="10">
        <v>0</v>
      </c>
      <c r="I10" s="10">
        <v>6</v>
      </c>
      <c r="J10" s="10">
        <v>1</v>
      </c>
      <c r="K10" s="10">
        <v>1</v>
      </c>
      <c r="L10" s="13">
        <f t="shared" si="3"/>
        <v>87.5</v>
      </c>
      <c r="M10" s="13">
        <f t="shared" si="1"/>
        <v>75</v>
      </c>
      <c r="N10" s="13">
        <f t="shared" si="2"/>
        <v>54.50000000000001</v>
      </c>
      <c r="O10" s="1"/>
    </row>
    <row r="11" spans="1:15" ht="31.5">
      <c r="A11" s="3">
        <v>6</v>
      </c>
      <c r="B11" s="11" t="s">
        <v>26</v>
      </c>
      <c r="C11" s="4">
        <v>90</v>
      </c>
      <c r="D11" s="4">
        <v>1</v>
      </c>
      <c r="E11" s="4">
        <v>9</v>
      </c>
      <c r="F11" s="4">
        <v>9</v>
      </c>
      <c r="G11" s="13">
        <f t="shared" si="0"/>
        <v>100</v>
      </c>
      <c r="H11" s="10">
        <v>0</v>
      </c>
      <c r="I11" s="10">
        <v>7</v>
      </c>
      <c r="J11" s="10">
        <v>2</v>
      </c>
      <c r="K11" s="10">
        <v>0</v>
      </c>
      <c r="L11" s="13">
        <f t="shared" si="3"/>
        <v>100</v>
      </c>
      <c r="M11" s="13">
        <f t="shared" si="1"/>
        <v>77.77777777777779</v>
      </c>
      <c r="N11" s="13">
        <f t="shared" si="2"/>
        <v>57.777777777777786</v>
      </c>
      <c r="O11" s="1"/>
    </row>
    <row r="12" spans="1:15" ht="15.75">
      <c r="A12" s="3">
        <v>7</v>
      </c>
      <c r="B12" s="11" t="s">
        <v>27</v>
      </c>
      <c r="C12" s="4">
        <v>72</v>
      </c>
      <c r="D12" s="4">
        <v>1</v>
      </c>
      <c r="E12" s="4">
        <v>12</v>
      </c>
      <c r="F12" s="4">
        <v>9</v>
      </c>
      <c r="G12" s="13">
        <f t="shared" si="0"/>
        <v>75</v>
      </c>
      <c r="H12" s="10">
        <v>0</v>
      </c>
      <c r="I12" s="10">
        <v>6</v>
      </c>
      <c r="J12" s="10">
        <v>3</v>
      </c>
      <c r="K12" s="10">
        <v>0</v>
      </c>
      <c r="L12" s="13">
        <f t="shared" si="3"/>
        <v>100</v>
      </c>
      <c r="M12" s="13">
        <f t="shared" si="1"/>
        <v>66.66666666666666</v>
      </c>
      <c r="N12" s="13">
        <f t="shared" si="2"/>
        <v>54.666666666666664</v>
      </c>
      <c r="O12" s="1"/>
    </row>
    <row r="13" spans="1:15" ht="15.75">
      <c r="A13" s="3">
        <v>8</v>
      </c>
      <c r="B13" s="11" t="s">
        <v>28</v>
      </c>
      <c r="C13" s="4">
        <v>76</v>
      </c>
      <c r="D13" s="4">
        <v>1</v>
      </c>
      <c r="E13" s="4">
        <v>7</v>
      </c>
      <c r="F13" s="4">
        <v>6</v>
      </c>
      <c r="G13" s="13">
        <f t="shared" si="0"/>
        <v>85.71428571428571</v>
      </c>
      <c r="H13" s="10">
        <v>0</v>
      </c>
      <c r="I13" s="10">
        <v>0</v>
      </c>
      <c r="J13" s="10">
        <v>4</v>
      </c>
      <c r="K13" s="10">
        <v>2</v>
      </c>
      <c r="L13" s="13">
        <f t="shared" si="3"/>
        <v>66.66666666666666</v>
      </c>
      <c r="M13" s="13">
        <f t="shared" si="1"/>
        <v>0</v>
      </c>
      <c r="N13" s="13">
        <f t="shared" si="2"/>
        <v>29.333333333333332</v>
      </c>
      <c r="O13" s="1"/>
    </row>
    <row r="14" spans="1:15" ht="31.5">
      <c r="A14" s="3">
        <v>9</v>
      </c>
      <c r="B14" s="11" t="s">
        <v>29</v>
      </c>
      <c r="C14" s="4">
        <v>45</v>
      </c>
      <c r="D14" s="4">
        <v>1</v>
      </c>
      <c r="E14" s="4">
        <v>4</v>
      </c>
      <c r="F14" s="4">
        <v>4</v>
      </c>
      <c r="G14" s="13">
        <f t="shared" si="0"/>
        <v>100</v>
      </c>
      <c r="H14" s="10">
        <v>0</v>
      </c>
      <c r="I14" s="10">
        <v>0</v>
      </c>
      <c r="J14" s="10">
        <v>3</v>
      </c>
      <c r="K14" s="10">
        <v>1</v>
      </c>
      <c r="L14" s="13">
        <f t="shared" si="3"/>
        <v>75</v>
      </c>
      <c r="M14" s="13">
        <f t="shared" si="1"/>
        <v>0</v>
      </c>
      <c r="N14" s="13">
        <f t="shared" si="2"/>
        <v>31</v>
      </c>
      <c r="O14" s="1"/>
    </row>
    <row r="15" spans="1:15" ht="20.25" customHeight="1">
      <c r="A15" s="3">
        <v>10</v>
      </c>
      <c r="B15" s="11" t="s">
        <v>30</v>
      </c>
      <c r="C15" s="4">
        <v>104</v>
      </c>
      <c r="D15" s="4">
        <v>1</v>
      </c>
      <c r="E15" s="4">
        <v>10</v>
      </c>
      <c r="F15" s="4">
        <v>7</v>
      </c>
      <c r="G15" s="13">
        <f t="shared" si="0"/>
        <v>70</v>
      </c>
      <c r="H15" s="10">
        <v>0</v>
      </c>
      <c r="I15" s="10">
        <v>2</v>
      </c>
      <c r="J15" s="10">
        <v>3</v>
      </c>
      <c r="K15" s="10">
        <v>2</v>
      </c>
      <c r="L15" s="13">
        <f t="shared" si="3"/>
        <v>71.42857142857143</v>
      </c>
      <c r="M15" s="13">
        <f t="shared" si="1"/>
        <v>28.57142857142857</v>
      </c>
      <c r="N15" s="13">
        <f t="shared" si="2"/>
        <v>38.28571428571429</v>
      </c>
      <c r="O15" s="1"/>
    </row>
    <row r="16" spans="1:15" ht="18" customHeight="1">
      <c r="A16" s="3">
        <v>11</v>
      </c>
      <c r="B16" s="11" t="s">
        <v>31</v>
      </c>
      <c r="C16" s="4">
        <v>77</v>
      </c>
      <c r="D16" s="4">
        <v>1</v>
      </c>
      <c r="E16" s="4">
        <v>13</v>
      </c>
      <c r="F16" s="4">
        <v>11</v>
      </c>
      <c r="G16" s="13">
        <f t="shared" si="0"/>
        <v>84.61538461538461</v>
      </c>
      <c r="H16" s="10">
        <v>0</v>
      </c>
      <c r="I16" s="10">
        <v>7</v>
      </c>
      <c r="J16" s="10">
        <v>3</v>
      </c>
      <c r="K16" s="10">
        <v>1</v>
      </c>
      <c r="L16" s="13">
        <f t="shared" si="3"/>
        <v>90.9090909090909</v>
      </c>
      <c r="M16" s="13">
        <f t="shared" si="1"/>
        <v>63.63636363636363</v>
      </c>
      <c r="N16" s="13">
        <f t="shared" si="2"/>
        <v>52</v>
      </c>
      <c r="O16" s="1"/>
    </row>
    <row r="17" spans="1:14" ht="18.75">
      <c r="A17" s="38" t="s">
        <v>8</v>
      </c>
      <c r="B17" s="39"/>
      <c r="C17" s="12">
        <f>SUM(C6:C16)</f>
        <v>1643</v>
      </c>
      <c r="D17" s="12">
        <f>SUM(D6:D16)</f>
        <v>14</v>
      </c>
      <c r="E17" s="12">
        <f>SUM(E6:E16)</f>
        <v>185</v>
      </c>
      <c r="F17" s="12">
        <f>SUM(F6:F16)</f>
        <v>151</v>
      </c>
      <c r="G17" s="13">
        <f t="shared" si="0"/>
        <v>81.62162162162163</v>
      </c>
      <c r="H17" s="14">
        <f>SUM(H6:H16)</f>
        <v>4</v>
      </c>
      <c r="I17" s="14">
        <f>SUM(I6:I16)</f>
        <v>99</v>
      </c>
      <c r="J17" s="14">
        <f>SUM(J6:J16)</f>
        <v>40</v>
      </c>
      <c r="K17" s="14">
        <f>SUM(K6:K16)</f>
        <v>8</v>
      </c>
      <c r="L17" s="13">
        <f t="shared" si="3"/>
        <v>94.70198675496688</v>
      </c>
      <c r="M17" s="13">
        <f t="shared" si="1"/>
        <v>68.21192052980133</v>
      </c>
      <c r="N17" s="13">
        <f t="shared" si="2"/>
        <v>54.99337748344371</v>
      </c>
    </row>
    <row r="18" spans="9:14" ht="15">
      <c r="I18" s="6"/>
      <c r="J18" s="5"/>
      <c r="K18" s="5"/>
      <c r="L18" s="40" t="s">
        <v>15</v>
      </c>
      <c r="M18" s="40"/>
      <c r="N18" s="40"/>
    </row>
    <row r="20" spans="2:11" ht="15.75">
      <c r="B20" s="41" t="s">
        <v>18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2:11" ht="33" customHeight="1">
      <c r="B21" s="41" t="s">
        <v>19</v>
      </c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33.75" customHeight="1">
      <c r="B22" s="35" t="s">
        <v>32</v>
      </c>
      <c r="C22" s="35"/>
      <c r="D22" s="35"/>
      <c r="E22" s="35"/>
      <c r="F22" s="35"/>
      <c r="G22" s="35"/>
      <c r="H22" s="35"/>
      <c r="I22" s="35"/>
      <c r="J22" s="35"/>
      <c r="K22" s="35"/>
    </row>
  </sheetData>
  <sheetProtection/>
  <mergeCells count="19">
    <mergeCell ref="A2:N2"/>
    <mergeCell ref="B22:K22"/>
    <mergeCell ref="N4:N5"/>
    <mergeCell ref="A17:B17"/>
    <mergeCell ref="L18:N18"/>
    <mergeCell ref="B20:K20"/>
    <mergeCell ref="B21:K21"/>
    <mergeCell ref="L4:L5"/>
    <mergeCell ref="M4:M5"/>
    <mergeCell ref="A1:N1"/>
    <mergeCell ref="A3:N3"/>
    <mergeCell ref="A4:A5"/>
    <mergeCell ref="B4:B5"/>
    <mergeCell ref="C4:C5"/>
    <mergeCell ref="D4:D5"/>
    <mergeCell ref="E4:E5"/>
    <mergeCell ref="F4:F5"/>
    <mergeCell ref="G4:G5"/>
    <mergeCell ref="H4:K4"/>
  </mergeCells>
  <printOptions/>
  <pageMargins left="1.299212598425197" right="0.1968503937007874" top="0.6692913385826772" bottom="0.03937007874015748" header="0.1968503937007874" footer="0.1968503937007874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2019-03-05T05:57:27Z</dcterms:modified>
  <cp:category/>
  <cp:version/>
  <cp:contentType/>
  <cp:contentStatus/>
</cp:coreProperties>
</file>