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5480" windowHeight="7950" activeTab="2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05" i="3"/>
  <c r="H5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R25" i="2"/>
  <c r="S25" s="1"/>
  <c r="P7"/>
  <c r="R7" s="1"/>
  <c r="P8"/>
  <c r="R8" s="1"/>
  <c r="S8" s="1"/>
  <c r="P12"/>
  <c r="P9"/>
  <c r="R9" s="1"/>
  <c r="S9" s="1"/>
  <c r="P10"/>
  <c r="P11"/>
  <c r="R11" s="1"/>
  <c r="S11" s="1"/>
  <c r="P14"/>
  <c r="P13"/>
  <c r="R13" s="1"/>
  <c r="P15"/>
  <c r="R15" s="1"/>
  <c r="P16"/>
  <c r="R16" s="1"/>
  <c r="S16" s="1"/>
  <c r="P17"/>
  <c r="R17" s="1"/>
  <c r="S17" s="1"/>
  <c r="P18"/>
  <c r="P19"/>
  <c r="R19" s="1"/>
  <c r="S19" s="1"/>
  <c r="P20"/>
  <c r="P21"/>
  <c r="P22"/>
  <c r="R22" s="1"/>
  <c r="S22" s="1"/>
  <c r="P23"/>
  <c r="R23" s="1"/>
  <c r="S23" s="1"/>
  <c r="P24"/>
  <c r="P25"/>
  <c r="P26"/>
  <c r="P27"/>
  <c r="P28"/>
  <c r="P29"/>
  <c r="P30"/>
  <c r="P31"/>
  <c r="P32"/>
  <c r="P33"/>
  <c r="P34"/>
  <c r="R34" s="1"/>
  <c r="P35"/>
  <c r="P39"/>
  <c r="P36"/>
  <c r="P37"/>
  <c r="P38"/>
  <c r="P40"/>
  <c r="P41"/>
  <c r="P42"/>
  <c r="P43"/>
  <c r="P44"/>
  <c r="R44" s="1"/>
  <c r="P45"/>
  <c r="R45" s="1"/>
  <c r="P46"/>
  <c r="R46" s="1"/>
  <c r="P47"/>
  <c r="P48"/>
  <c r="P49"/>
  <c r="P50"/>
  <c r="P51"/>
  <c r="R51" s="1"/>
  <c r="S51" s="1"/>
  <c r="P52"/>
  <c r="P53"/>
  <c r="P54"/>
  <c r="P55"/>
  <c r="R55" s="1"/>
  <c r="S55" s="1"/>
  <c r="P56"/>
  <c r="P57"/>
  <c r="R57" s="1"/>
  <c r="P59"/>
  <c r="P60"/>
  <c r="P58"/>
  <c r="R58" s="1"/>
  <c r="S58" s="1"/>
  <c r="P61"/>
  <c r="P62"/>
  <c r="P66"/>
  <c r="P64"/>
  <c r="P65"/>
  <c r="P63"/>
  <c r="P67"/>
  <c r="P70"/>
  <c r="P69"/>
  <c r="P72"/>
  <c r="R72" s="1"/>
  <c r="S72" s="1"/>
  <c r="P68"/>
  <c r="P73"/>
  <c r="P74"/>
  <c r="P71"/>
  <c r="P75"/>
  <c r="P78"/>
  <c r="R78" s="1"/>
  <c r="S78" s="1"/>
  <c r="P76"/>
  <c r="R76" s="1"/>
  <c r="S76" s="1"/>
  <c r="P77"/>
  <c r="R77" s="1"/>
  <c r="S77" s="1"/>
  <c r="P81"/>
  <c r="P79"/>
  <c r="P80"/>
  <c r="P82"/>
  <c r="P83"/>
  <c r="P84"/>
  <c r="P85"/>
  <c r="P86"/>
  <c r="P87"/>
  <c r="P88"/>
  <c r="P89"/>
  <c r="R89" s="1"/>
  <c r="S89" s="1"/>
  <c r="P90"/>
  <c r="R90" s="1"/>
  <c r="S90" s="1"/>
  <c r="P91"/>
  <c r="R91" s="1"/>
  <c r="P92"/>
  <c r="R92" s="1"/>
  <c r="S92" s="1"/>
  <c r="P93"/>
  <c r="R93" s="1"/>
  <c r="S93" s="1"/>
  <c r="P94"/>
  <c r="R94" s="1"/>
  <c r="S94" s="1"/>
  <c r="P95"/>
  <c r="P96"/>
  <c r="P97"/>
  <c r="P98"/>
  <c r="R98" s="1"/>
  <c r="S98" s="1"/>
  <c r="P99"/>
  <c r="R99" s="1"/>
  <c r="S99" s="1"/>
  <c r="P100"/>
  <c r="P101"/>
  <c r="R101" s="1"/>
  <c r="S101" s="1"/>
  <c r="P102"/>
  <c r="P103"/>
  <c r="P104"/>
  <c r="P105"/>
  <c r="Q7"/>
  <c r="Q8"/>
  <c r="Q12"/>
  <c r="Q9"/>
  <c r="Q10"/>
  <c r="R10" s="1"/>
  <c r="S10" s="1"/>
  <c r="Q11"/>
  <c r="Q14"/>
  <c r="R14" s="1"/>
  <c r="Q13"/>
  <c r="Q15"/>
  <c r="Q16"/>
  <c r="Q17"/>
  <c r="Q18"/>
  <c r="R18" s="1"/>
  <c r="Q19"/>
  <c r="Q20"/>
  <c r="R20" s="1"/>
  <c r="Q21"/>
  <c r="R21" s="1"/>
  <c r="S21" s="1"/>
  <c r="Q22"/>
  <c r="Q23"/>
  <c r="Q24"/>
  <c r="R24" s="1"/>
  <c r="Q25"/>
  <c r="Q26"/>
  <c r="Q27"/>
  <c r="Q28"/>
  <c r="Q29"/>
  <c r="Q30"/>
  <c r="Q31"/>
  <c r="Q32"/>
  <c r="Q33"/>
  <c r="Q34"/>
  <c r="Q35"/>
  <c r="Q39"/>
  <c r="R39" s="1"/>
  <c r="Q36"/>
  <c r="Q37"/>
  <c r="Q38"/>
  <c r="Q40"/>
  <c r="Q41"/>
  <c r="R41" s="1"/>
  <c r="Q42"/>
  <c r="R42" s="1"/>
  <c r="Q43"/>
  <c r="R43" s="1"/>
  <c r="Q44"/>
  <c r="Q45"/>
  <c r="Q46"/>
  <c r="Q47"/>
  <c r="Q48"/>
  <c r="Q49"/>
  <c r="Q50"/>
  <c r="Q51"/>
  <c r="Q52"/>
  <c r="R52" s="1"/>
  <c r="S52" s="1"/>
  <c r="Q53"/>
  <c r="Q54"/>
  <c r="R54" s="1"/>
  <c r="S54" s="1"/>
  <c r="Q55"/>
  <c r="Q56"/>
  <c r="Q57"/>
  <c r="Q59"/>
  <c r="Q60"/>
  <c r="Q58"/>
  <c r="Q61"/>
  <c r="Q62"/>
  <c r="Q66"/>
  <c r="Q64"/>
  <c r="Q65"/>
  <c r="Q63"/>
  <c r="R63" s="1"/>
  <c r="S63" s="1"/>
  <c r="Q67"/>
  <c r="Q70"/>
  <c r="R70" s="1"/>
  <c r="S70" s="1"/>
  <c r="Q69"/>
  <c r="Q72"/>
  <c r="Q68"/>
  <c r="Q73"/>
  <c r="Q74"/>
  <c r="Q71"/>
  <c r="Q75"/>
  <c r="Q78"/>
  <c r="Q76"/>
  <c r="Q77"/>
  <c r="Q81"/>
  <c r="Q79"/>
  <c r="R79" s="1"/>
  <c r="Q80"/>
  <c r="Q82"/>
  <c r="Q83"/>
  <c r="Q84"/>
  <c r="Q85"/>
  <c r="Q86"/>
  <c r="Q87"/>
  <c r="R87" s="1"/>
  <c r="S87" s="1"/>
  <c r="Q88"/>
  <c r="Q89"/>
  <c r="Q90"/>
  <c r="Q91"/>
  <c r="Q92"/>
  <c r="Q93"/>
  <c r="Q94"/>
  <c r="Q95"/>
  <c r="Q96"/>
  <c r="Q97"/>
  <c r="Q98"/>
  <c r="Q99"/>
  <c r="Q100"/>
  <c r="R100" s="1"/>
  <c r="S100" s="1"/>
  <c r="Q101"/>
  <c r="Q102"/>
  <c r="Q103"/>
  <c r="Q104"/>
  <c r="Q105"/>
  <c r="O7"/>
  <c r="O8"/>
  <c r="O12"/>
  <c r="O9"/>
  <c r="O10"/>
  <c r="O11"/>
  <c r="O14"/>
  <c r="O13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9"/>
  <c r="O36"/>
  <c r="O37"/>
  <c r="O38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9"/>
  <c r="O60"/>
  <c r="R60" s="1"/>
  <c r="O58"/>
  <c r="O61"/>
  <c r="R61" s="1"/>
  <c r="S61" s="1"/>
  <c r="O62"/>
  <c r="O66"/>
  <c r="O64"/>
  <c r="O65"/>
  <c r="O63"/>
  <c r="O67"/>
  <c r="O70"/>
  <c r="O69"/>
  <c r="O72"/>
  <c r="O68"/>
  <c r="O73"/>
  <c r="O74"/>
  <c r="R74" s="1"/>
  <c r="O71"/>
  <c r="O75"/>
  <c r="O78"/>
  <c r="O76"/>
  <c r="O77"/>
  <c r="O81"/>
  <c r="O79"/>
  <c r="O80"/>
  <c r="O82"/>
  <c r="O83"/>
  <c r="O84"/>
  <c r="O85"/>
  <c r="O86"/>
  <c r="O87"/>
  <c r="O88"/>
  <c r="R88" s="1"/>
  <c r="O89"/>
  <c r="O90"/>
  <c r="O91"/>
  <c r="O92"/>
  <c r="O93"/>
  <c r="O94"/>
  <c r="O95"/>
  <c r="O96"/>
  <c r="R96" s="1"/>
  <c r="O97"/>
  <c r="O98"/>
  <c r="O99"/>
  <c r="O100"/>
  <c r="O101"/>
  <c r="O102"/>
  <c r="R102" s="1"/>
  <c r="S102" s="1"/>
  <c r="O103"/>
  <c r="R103" s="1"/>
  <c r="O104"/>
  <c r="R104" s="1"/>
  <c r="O105"/>
  <c r="R105" s="1"/>
  <c r="S105" s="1"/>
  <c r="O6"/>
  <c r="P6"/>
  <c r="R6" s="1"/>
  <c r="Q6"/>
  <c r="V18" i="1"/>
  <c r="V23"/>
  <c r="V24"/>
  <c r="V19"/>
  <c r="V7"/>
  <c r="V21"/>
  <c r="V25"/>
  <c r="V17"/>
  <c r="V26"/>
  <c r="V10"/>
  <c r="V22"/>
  <c r="V15"/>
  <c r="V20"/>
  <c r="V27"/>
  <c r="U18"/>
  <c r="U23"/>
  <c r="U24"/>
  <c r="U19"/>
  <c r="U25"/>
  <c r="U26"/>
  <c r="U10"/>
  <c r="U22"/>
  <c r="U20"/>
  <c r="U27"/>
  <c r="U5"/>
  <c r="V5"/>
  <c r="T4"/>
  <c r="T24"/>
  <c r="W24"/>
  <c r="T3"/>
  <c r="T25"/>
  <c r="W25"/>
  <c r="T17"/>
  <c r="T26"/>
  <c r="W26"/>
  <c r="T13"/>
  <c r="T27"/>
  <c r="J18"/>
  <c r="J23"/>
  <c r="J4"/>
  <c r="V4"/>
  <c r="J24"/>
  <c r="J19"/>
  <c r="J7"/>
  <c r="J3"/>
  <c r="V3"/>
  <c r="J21"/>
  <c r="J9"/>
  <c r="V9"/>
  <c r="J14"/>
  <c r="V14"/>
  <c r="J25"/>
  <c r="J11"/>
  <c r="V11"/>
  <c r="J17"/>
  <c r="J26"/>
  <c r="J10"/>
  <c r="J12"/>
  <c r="V12"/>
  <c r="J22"/>
  <c r="J15"/>
  <c r="J8"/>
  <c r="V8"/>
  <c r="J13"/>
  <c r="V13"/>
  <c r="J20"/>
  <c r="J27"/>
  <c r="J16"/>
  <c r="V16"/>
  <c r="J6"/>
  <c r="V6"/>
  <c r="J5"/>
  <c r="I18"/>
  <c r="I23"/>
  <c r="I4"/>
  <c r="U4"/>
  <c r="I24"/>
  <c r="I19"/>
  <c r="I7"/>
  <c r="I3"/>
  <c r="U3"/>
  <c r="I21"/>
  <c r="U21"/>
  <c r="I9"/>
  <c r="U9"/>
  <c r="I14"/>
  <c r="U14"/>
  <c r="I25"/>
  <c r="I11"/>
  <c r="U11"/>
  <c r="I17"/>
  <c r="U17"/>
  <c r="I26"/>
  <c r="I10"/>
  <c r="I12"/>
  <c r="U12"/>
  <c r="I22"/>
  <c r="I15"/>
  <c r="U15"/>
  <c r="I8"/>
  <c r="U8"/>
  <c r="I13"/>
  <c r="U13"/>
  <c r="I20"/>
  <c r="I27"/>
  <c r="I16"/>
  <c r="U16"/>
  <c r="I6"/>
  <c r="U6"/>
  <c r="I5"/>
  <c r="H18"/>
  <c r="T18"/>
  <c r="W18"/>
  <c r="H23"/>
  <c r="H4"/>
  <c r="H24"/>
  <c r="H19"/>
  <c r="H7"/>
  <c r="T7"/>
  <c r="H3"/>
  <c r="H21"/>
  <c r="T21"/>
  <c r="H9"/>
  <c r="H14"/>
  <c r="T14"/>
  <c r="H25"/>
  <c r="H11"/>
  <c r="H17"/>
  <c r="H26"/>
  <c r="H10"/>
  <c r="H12"/>
  <c r="T12"/>
  <c r="H22"/>
  <c r="H15"/>
  <c r="H8"/>
  <c r="H13"/>
  <c r="H20"/>
  <c r="H27"/>
  <c r="H16"/>
  <c r="H6"/>
  <c r="T6"/>
  <c r="H5"/>
  <c r="W27"/>
  <c r="B28"/>
  <c r="C28"/>
  <c r="D28"/>
  <c r="X25"/>
  <c r="X24"/>
  <c r="X27"/>
  <c r="X26"/>
  <c r="T11"/>
  <c r="X18"/>
  <c r="T15"/>
  <c r="T23"/>
  <c r="W23"/>
  <c r="X23"/>
  <c r="T5"/>
  <c r="W5"/>
  <c r="X5"/>
  <c r="T20"/>
  <c r="W20"/>
  <c r="X20"/>
  <c r="T22"/>
  <c r="W22"/>
  <c r="X22"/>
  <c r="T9"/>
  <c r="T19"/>
  <c r="W19"/>
  <c r="X19"/>
  <c r="T16"/>
  <c r="W16"/>
  <c r="X16"/>
  <c r="T8"/>
  <c r="T10"/>
  <c r="W10"/>
  <c r="X10"/>
  <c r="U7"/>
  <c r="W7"/>
  <c r="X7"/>
  <c r="V28"/>
  <c r="W6"/>
  <c r="X6"/>
  <c r="T28"/>
  <c r="W15"/>
  <c r="X15"/>
  <c r="W21"/>
  <c r="X21"/>
  <c r="W3"/>
  <c r="X3"/>
  <c r="W17"/>
  <c r="X17"/>
  <c r="W8"/>
  <c r="X8"/>
  <c r="W13"/>
  <c r="X13"/>
  <c r="W12"/>
  <c r="X12"/>
  <c r="W9"/>
  <c r="X9"/>
  <c r="W14"/>
  <c r="X14"/>
  <c r="W11"/>
  <c r="X11"/>
  <c r="U28"/>
  <c r="W28"/>
  <c r="W4"/>
  <c r="X4"/>
  <c r="R30" i="2" l="1"/>
  <c r="R64"/>
  <c r="R56"/>
  <c r="S56" s="1"/>
  <c r="R48"/>
  <c r="S48" s="1"/>
  <c r="R32"/>
  <c r="S32" s="1"/>
  <c r="R28"/>
  <c r="R69"/>
  <c r="S69" s="1"/>
  <c r="R36"/>
  <c r="S36" s="1"/>
  <c r="R33"/>
  <c r="R29"/>
  <c r="S29" s="1"/>
  <c r="R37"/>
  <c r="R26"/>
  <c r="S26" s="1"/>
  <c r="R68"/>
  <c r="S68" s="1"/>
  <c r="R47"/>
  <c r="S47" s="1"/>
  <c r="R35"/>
  <c r="R31"/>
  <c r="S31" s="1"/>
  <c r="R27"/>
  <c r="S27" s="1"/>
  <c r="R97"/>
  <c r="S97" s="1"/>
  <c r="R86"/>
  <c r="S86" s="1"/>
  <c r="R82"/>
  <c r="S82" s="1"/>
  <c r="R71"/>
  <c r="S71" s="1"/>
  <c r="R62"/>
  <c r="S62" s="1"/>
  <c r="R50"/>
  <c r="S50" s="1"/>
  <c r="R95"/>
  <c r="S95" s="1"/>
  <c r="R83"/>
  <c r="S83" s="1"/>
  <c r="R81"/>
  <c r="S81" s="1"/>
  <c r="R75"/>
  <c r="R67"/>
  <c r="S67" s="1"/>
  <c r="R66"/>
  <c r="S66" s="1"/>
  <c r="R38"/>
  <c r="S38" s="1"/>
  <c r="R84"/>
  <c r="S84" s="1"/>
  <c r="R73"/>
  <c r="R40"/>
  <c r="R85"/>
  <c r="S85" s="1"/>
  <c r="R80"/>
  <c r="R65"/>
  <c r="S65" s="1"/>
  <c r="R53"/>
  <c r="S53" s="1"/>
  <c r="R49"/>
  <c r="S74"/>
  <c r="S57"/>
  <c r="S104"/>
  <c r="S96"/>
  <c r="S88"/>
  <c r="S73"/>
  <c r="S91"/>
  <c r="S75"/>
  <c r="S60"/>
  <c r="R59"/>
  <c r="S59" s="1"/>
  <c r="R12"/>
  <c r="S12" s="1"/>
  <c r="S80"/>
  <c r="S79"/>
  <c r="S103"/>
  <c r="S6"/>
  <c r="S7"/>
  <c r="S24"/>
  <c r="S18"/>
  <c r="S37"/>
  <c r="S14"/>
  <c r="S15"/>
  <c r="S20"/>
  <c r="S64"/>
  <c r="S49"/>
  <c r="S13"/>
  <c r="S44"/>
  <c r="S42"/>
  <c r="S40"/>
  <c r="S43"/>
  <c r="S41"/>
  <c r="S33"/>
  <c r="S35"/>
  <c r="S28"/>
  <c r="S34"/>
  <c r="S39"/>
  <c r="S30"/>
  <c r="S45"/>
  <c r="S46"/>
</calcChain>
</file>

<file path=xl/sharedStrings.xml><?xml version="1.0" encoding="utf-8"?>
<sst xmlns="http://schemas.openxmlformats.org/spreadsheetml/2006/main" count="443" uniqueCount="375">
  <si>
    <t>количество участников</t>
  </si>
  <si>
    <t>1-4 кл.</t>
  </si>
  <si>
    <t>5 - 9 кл.</t>
  </si>
  <si>
    <t>10 - 11 кл.</t>
  </si>
  <si>
    <t>1 - 4 кл.</t>
  </si>
  <si>
    <t>школа</t>
  </si>
  <si>
    <t>количество 1  мест</t>
  </si>
  <si>
    <t>количество 2 мест</t>
  </si>
  <si>
    <t>количество 3 мест</t>
  </si>
  <si>
    <t>Бакиево</t>
  </si>
  <si>
    <t>Халикей</t>
  </si>
  <si>
    <t>СОШ № 1</t>
  </si>
  <si>
    <t>Турмай</t>
  </si>
  <si>
    <t>Тятербаш</t>
  </si>
  <si>
    <t>Янгурча</t>
  </si>
  <si>
    <t>СОШ № 2</t>
  </si>
  <si>
    <t>Айдарали</t>
  </si>
  <si>
    <t>Т.Араслан</t>
  </si>
  <si>
    <t>Бузат</t>
  </si>
  <si>
    <t>Сарайса</t>
  </si>
  <si>
    <t>Елембет</t>
  </si>
  <si>
    <t>Н.Аллагуват</t>
  </si>
  <si>
    <t>Табулда</t>
  </si>
  <si>
    <t>Кундряк</t>
  </si>
  <si>
    <t>Кабакуш</t>
  </si>
  <si>
    <t>Карагуш</t>
  </si>
  <si>
    <t>Амир</t>
  </si>
  <si>
    <t>Ст.Калкаш</t>
  </si>
  <si>
    <t>Куганакбаш</t>
  </si>
  <si>
    <t>Муртаза</t>
  </si>
  <si>
    <t>Ибракай</t>
  </si>
  <si>
    <t>Первомайск</t>
  </si>
  <si>
    <t>средняя  эффективность</t>
  </si>
  <si>
    <t>итого по району</t>
  </si>
  <si>
    <t>суммарный  балл</t>
  </si>
  <si>
    <t>Яшерганово</t>
  </si>
  <si>
    <t>ф.и.о  учителя</t>
  </si>
  <si>
    <t>1 - 4 классы</t>
  </si>
  <si>
    <t xml:space="preserve">5 - 9 классы </t>
  </si>
  <si>
    <t>10 - 11 классы</t>
  </si>
  <si>
    <t>2 место</t>
  </si>
  <si>
    <t>1 место</t>
  </si>
  <si>
    <t>3 место</t>
  </si>
  <si>
    <t>количество  призовых  мест,  завоеванных  учащимися</t>
  </si>
  <si>
    <t>эффективность  участников</t>
  </si>
  <si>
    <t xml:space="preserve">относительная эффективность  участия </t>
  </si>
  <si>
    <t>начальная школа</t>
  </si>
  <si>
    <t>относительная  возможность  выиграша</t>
  </si>
  <si>
    <t>возможность  участия</t>
  </si>
  <si>
    <t>средняя  эффек    тивность</t>
  </si>
  <si>
    <t>Ф.И.О. ученика</t>
  </si>
  <si>
    <t>3 мес то</t>
  </si>
  <si>
    <t>количество</t>
  </si>
  <si>
    <t>участия</t>
  </si>
  <si>
    <t>сош № 1</t>
  </si>
  <si>
    <t>сводная  ведомость  показателей  учителей по  итогам предметных  олимпиад</t>
  </si>
  <si>
    <t xml:space="preserve">сводная  ведомость  показателей  учеников  </t>
  </si>
  <si>
    <t xml:space="preserve"> </t>
  </si>
  <si>
    <t>Петров В.А.</t>
  </si>
  <si>
    <t>Ярмухаметова Л.Ф.</t>
  </si>
  <si>
    <t>Вахитова Г.Р.</t>
  </si>
  <si>
    <t>Рысаев А.М.</t>
  </si>
  <si>
    <t>Асадуллин М.А.</t>
  </si>
  <si>
    <t>Макаров В.Е.</t>
  </si>
  <si>
    <t>Губайдуллина Э.Р.</t>
  </si>
  <si>
    <t>Загидуллин Н.Р.</t>
  </si>
  <si>
    <t>Ибатуллин Э.М.</t>
  </si>
  <si>
    <t>Гимранова Р.Х.</t>
  </si>
  <si>
    <t>Ганиева М.Х.</t>
  </si>
  <si>
    <t>Дмитриева А.Я.</t>
  </si>
  <si>
    <t>Галеева Г.Р.</t>
  </si>
  <si>
    <t>Яушева Г.Г.</t>
  </si>
  <si>
    <t>Бикмурзина З.Б</t>
  </si>
  <si>
    <t>Галиакберова И.С.</t>
  </si>
  <si>
    <t>Вагапов Р.Т.</t>
  </si>
  <si>
    <t>МБОУ СОШ №1</t>
  </si>
  <si>
    <t>Абуляев Р.Р.</t>
  </si>
  <si>
    <t>Фазылова Д.Р.</t>
  </si>
  <si>
    <t>Мустафина Р.Б.</t>
  </si>
  <si>
    <t>Каюпов Р.И.</t>
  </si>
  <si>
    <t>Гилязов Ф.С.</t>
  </si>
  <si>
    <t>Махмудов А.В.</t>
  </si>
  <si>
    <t>Кадыров А.Т.</t>
  </si>
  <si>
    <t>Каримов И.Ф.</t>
  </si>
  <si>
    <t>Ярославова А.А.</t>
  </si>
  <si>
    <t>Петрова Л.Р.</t>
  </si>
  <si>
    <t>Халитова А.А.</t>
  </si>
  <si>
    <t>Галимова Э.Ф.</t>
  </si>
  <si>
    <t>Ишмухаметова С.Р.</t>
  </si>
  <si>
    <t>Галяутдинова Г.Т.</t>
  </si>
  <si>
    <t>Усманов Ф.Ф.</t>
  </si>
  <si>
    <t>Хасанова Р.М.</t>
  </si>
  <si>
    <t>Забиров А.З.</t>
  </si>
  <si>
    <t>Ярмухаметов Р.Н.</t>
  </si>
  <si>
    <t>Галиев Г.Я.</t>
  </si>
  <si>
    <t>Туктарова Г.Р.</t>
  </si>
  <si>
    <t>Каримова Р.Г.</t>
  </si>
  <si>
    <t>Осипов В.И.</t>
  </si>
  <si>
    <t>Хуббутдинов Р.А.</t>
  </si>
  <si>
    <t xml:space="preserve">МБОУ СОШ с Первомайский </t>
  </si>
  <si>
    <t xml:space="preserve"> Абсатарова Г.У.</t>
  </si>
  <si>
    <t>Гиниятуллин И.А.</t>
  </si>
  <si>
    <t>Аглиуллина Ф.Ю.</t>
  </si>
  <si>
    <t>Мавлетбердина З.А.</t>
  </si>
  <si>
    <t>Заикина Г.В.</t>
  </si>
  <si>
    <t>Туктарова Л.З.</t>
  </si>
  <si>
    <t xml:space="preserve">Халикова Г.Р. </t>
  </si>
  <si>
    <t>МБОУ СОШ с. Кабакуш</t>
  </si>
  <si>
    <t xml:space="preserve"> Утяганова З.Т.</t>
  </si>
  <si>
    <t>Тятигачева В.Б.</t>
  </si>
  <si>
    <t>Суяргулова А.К.</t>
  </si>
  <si>
    <t>Суярембетов И.М.</t>
  </si>
  <si>
    <t>Насырова И.З.</t>
  </si>
  <si>
    <t>Субхангулова З.Д.</t>
  </si>
  <si>
    <t>МБОУ СОШ д. Старый Калкаш</t>
  </si>
  <si>
    <t xml:space="preserve"> Галимова Г.А.</t>
  </si>
  <si>
    <t>Кунафина А.А.</t>
  </si>
  <si>
    <t>Гудкова Н.В.</t>
  </si>
  <si>
    <t>Суяргулова И.Г.</t>
  </si>
  <si>
    <t>Кинзябулатова И.З.</t>
  </si>
  <si>
    <t>Кутлушин А.З.</t>
  </si>
  <si>
    <t>Мухамедьянова А.М.</t>
  </si>
  <si>
    <t>Ефремова Г.Н.</t>
  </si>
  <si>
    <t>МБОУ СОШ с. Тятер-Арсаланово</t>
  </si>
  <si>
    <t>Арасланова М.Д.</t>
  </si>
  <si>
    <t>Ишбулдин А.Х.</t>
  </si>
  <si>
    <t>Ибрагимов М.Т.</t>
  </si>
  <si>
    <t>Терегулова Э.М.</t>
  </si>
  <si>
    <t>Арасланов Ф.В.</t>
  </si>
  <si>
    <t>Арасланов К.Г.</t>
  </si>
  <si>
    <t>МБОУ ООШ с. Амирово</t>
  </si>
  <si>
    <t>Шарипов Н.З.</t>
  </si>
  <si>
    <t>Загидуллина А.А.</t>
  </si>
  <si>
    <t>Шигабутдинова Л.Н.</t>
  </si>
  <si>
    <t>МБОУ СОШ с.Куганакбаш</t>
  </si>
  <si>
    <t>Биккулов Р.А.</t>
  </si>
  <si>
    <t xml:space="preserve"> Яхина М.Ш.</t>
  </si>
  <si>
    <t>Халилова А.Т</t>
  </si>
  <si>
    <t>Галиева Л.Р</t>
  </si>
  <si>
    <t>МБОУ СОШ с. Елимбетово</t>
  </si>
  <si>
    <t xml:space="preserve"> Батыршина З.М.</t>
  </si>
  <si>
    <t>Муллагулов М.Г.</t>
  </si>
  <si>
    <t>Байназарова А.А.</t>
  </si>
  <si>
    <t>Абдульманова А.Н.</t>
  </si>
  <si>
    <t>Исянчурина Ф.Х.</t>
  </si>
  <si>
    <t>Курбанова Р.Ф.</t>
  </si>
  <si>
    <t>МБОУ ООШ с. Янгурча</t>
  </si>
  <si>
    <t>Батталова Л.Р.</t>
  </si>
  <si>
    <t>Хисамов М.А.</t>
  </si>
  <si>
    <t>Батталов Р.З.</t>
  </si>
  <si>
    <t>МБОУ СОШ д. Нижний Аллагуват</t>
  </si>
  <si>
    <t xml:space="preserve"> Бикташева А.У.</t>
  </si>
  <si>
    <t>МБОУ СОШ с. Бузат</t>
  </si>
  <si>
    <t>МБОУ СОШ с. Яшерганово</t>
  </si>
  <si>
    <t xml:space="preserve"> Галимова Л.А.</t>
  </si>
  <si>
    <t>Гимазова А.Ф.</t>
  </si>
  <si>
    <t>Аккулова Р.Г.</t>
  </si>
  <si>
    <t>Гайнуллин А.Ю.</t>
  </si>
  <si>
    <t>Гатауллин Ф.З.</t>
  </si>
  <si>
    <t>Кадырова Р.К.</t>
  </si>
  <si>
    <t>МБОУ ООШ с. Айдарали</t>
  </si>
  <si>
    <t>МБОУ НОШ с. Стерлибашево</t>
  </si>
  <si>
    <t xml:space="preserve"> Хакимова Н.И.</t>
  </si>
  <si>
    <t>Гайнуллина В.Р.</t>
  </si>
  <si>
    <t>Хайбуллина А.Р.</t>
  </si>
  <si>
    <t>Ахметвалиева Ф.М.</t>
  </si>
  <si>
    <t>Муллагалиева Г.Ф.</t>
  </si>
  <si>
    <t xml:space="preserve"> Кагарманова Гульназ</t>
  </si>
  <si>
    <t>Ишбулдина Альфия</t>
  </si>
  <si>
    <t>Кадырова Гульшат</t>
  </si>
  <si>
    <t>Шарипова Залина</t>
  </si>
  <si>
    <t>Гирфанова Алия</t>
  </si>
  <si>
    <t>Мустафина Раиля</t>
  </si>
  <si>
    <t>Максютова Лилия</t>
  </si>
  <si>
    <t>Шагимуратова Лилия</t>
  </si>
  <si>
    <t>Виденеев Сергей</t>
  </si>
  <si>
    <t>Юсупов Алмаз</t>
  </si>
  <si>
    <t>Файзуллин Эмиль</t>
  </si>
  <si>
    <t>Ишмухаметов Урал</t>
  </si>
  <si>
    <t>Рудаков Константин</t>
  </si>
  <si>
    <t>Идрисов Айнур</t>
  </si>
  <si>
    <t>Даутов Тимур</t>
  </si>
  <si>
    <t>Сагитов Булат</t>
  </si>
  <si>
    <t>Абдрахманова Дилара</t>
  </si>
  <si>
    <t>Баймуратова Динара</t>
  </si>
  <si>
    <t>Каримова Гульназ</t>
  </si>
  <si>
    <t>Ахметзянова Айгуль</t>
  </si>
  <si>
    <t xml:space="preserve">Резяпова Алина </t>
  </si>
  <si>
    <t>Фаткуллина Гульназ</t>
  </si>
  <si>
    <t>Валишин Нур</t>
  </si>
  <si>
    <t>Абуляев Рашит</t>
  </si>
  <si>
    <t>Нуриманова Юлия</t>
  </si>
  <si>
    <t xml:space="preserve">Хайретдинова Азалия </t>
  </si>
  <si>
    <t xml:space="preserve">Фархшатова Лилия </t>
  </si>
  <si>
    <t>Осипова Радмила</t>
  </si>
  <si>
    <t>Ярмухаметов Ринат</t>
  </si>
  <si>
    <t>Хусаинов Ильдар</t>
  </si>
  <si>
    <t>Зиганшин Рустам</t>
  </si>
  <si>
    <t>Камалетдинова Гульназ</t>
  </si>
  <si>
    <t>Иванова Анастасия</t>
  </si>
  <si>
    <t>Аллагулов Айназ</t>
  </si>
  <si>
    <t>Абдуллин Камиль</t>
  </si>
  <si>
    <t>Низамутдинов Эльдар</t>
  </si>
  <si>
    <t>Шарипов Дамир</t>
  </si>
  <si>
    <t>Гафиев Алмаз</t>
  </si>
  <si>
    <t>Сабитова Эльнара</t>
  </si>
  <si>
    <t>сош №2</t>
  </si>
  <si>
    <t>Каюпова Алия</t>
  </si>
  <si>
    <t xml:space="preserve">Галеева Элина </t>
  </si>
  <si>
    <t>Биткулов Рустам</t>
  </si>
  <si>
    <t>Яхшисарова Розалина</t>
  </si>
  <si>
    <t xml:space="preserve">Искандарова Рената </t>
  </si>
  <si>
    <t>Самарханова Азалия</t>
  </si>
  <si>
    <t xml:space="preserve">Данилова Ксения </t>
  </si>
  <si>
    <t>Мансурова Алсу</t>
  </si>
  <si>
    <t>Гизатуллина Эльнара</t>
  </si>
  <si>
    <t>Мухаметшин Рустам</t>
  </si>
  <si>
    <t>Мавлютов Денис</t>
  </si>
  <si>
    <t>Каранаев Мурат</t>
  </si>
  <si>
    <t xml:space="preserve">Фархшатов Радмир </t>
  </si>
  <si>
    <t>Галин Айдар</t>
  </si>
  <si>
    <t>Миннигалеев Даниил</t>
  </si>
  <si>
    <t>Хасанов Арсен</t>
  </si>
  <si>
    <t>Чермухан Анатолий</t>
  </si>
  <si>
    <t>Асадуллин Линар</t>
  </si>
  <si>
    <t>Ибатуллин Камиль</t>
  </si>
  <si>
    <t>Газизов Эмиль</t>
  </si>
  <si>
    <t>Файзуллин Азамат</t>
  </si>
  <si>
    <t>Гизатуллин Тимур</t>
  </si>
  <si>
    <t>Сиразетдинов Фидан</t>
  </si>
  <si>
    <t>Рысаева Карина</t>
  </si>
  <si>
    <t xml:space="preserve">Зайнетдинова Эльвина </t>
  </si>
  <si>
    <t>Давлетшина Азалия</t>
  </si>
  <si>
    <t xml:space="preserve">Кунафина Эльвира </t>
  </si>
  <si>
    <t>Вахитова Гульназ</t>
  </si>
  <si>
    <t>Кинзябаева Миляуша</t>
  </si>
  <si>
    <t>Батталова Элина</t>
  </si>
  <si>
    <t>Ахмеров Вадим</t>
  </si>
  <si>
    <t>Рамазанова Айсылу</t>
  </si>
  <si>
    <t>Хасанова Алина</t>
  </si>
  <si>
    <t>Сайфутдинова Эльнара</t>
  </si>
  <si>
    <t>Гимранов Эмиль</t>
  </si>
  <si>
    <t>Аскарова Диана</t>
  </si>
  <si>
    <t>Сайфутдинова Карина</t>
  </si>
  <si>
    <t>Афанасьева Мария</t>
  </si>
  <si>
    <t>Исхакова Аделина</t>
  </si>
  <si>
    <t>Андреева Ирина</t>
  </si>
  <si>
    <t>Кургузова Анастасия</t>
  </si>
  <si>
    <t>Лутфуллина Юлия</t>
  </si>
  <si>
    <t>Николаев Алек</t>
  </si>
  <si>
    <t>Петрова Снежана</t>
  </si>
  <si>
    <t>Галимов Артур</t>
  </si>
  <si>
    <t>Абсатаров Тимур</t>
  </si>
  <si>
    <t>Кадыров Ильяс</t>
  </si>
  <si>
    <t xml:space="preserve">Даутова Миляуша </t>
  </si>
  <si>
    <t>Бахтиярова Кадрия</t>
  </si>
  <si>
    <t>Шарафутдинова Алина</t>
  </si>
  <si>
    <t>Кадыров Рифат</t>
  </si>
  <si>
    <t>Аюпова Розалия</t>
  </si>
  <si>
    <t>Аглиуллина Гульназира</t>
  </si>
  <si>
    <t>Рахимкулов Линар</t>
  </si>
  <si>
    <t>Ярмиева Диана</t>
  </si>
  <si>
    <t xml:space="preserve"> Шарафутдинова Дина</t>
  </si>
  <si>
    <t>Махмудова Аделя</t>
  </si>
  <si>
    <t>Мухаметова Маргарита</t>
  </si>
  <si>
    <t>Юсупов Ильмир</t>
  </si>
  <si>
    <t>Гафиева Айгуль</t>
  </si>
  <si>
    <t>Файзуллин Алмаз</t>
  </si>
  <si>
    <t>Хасанова Азалия</t>
  </si>
  <si>
    <t>МБОУ СОШ с. Ст. Калкаш</t>
  </si>
  <si>
    <t xml:space="preserve"> Тагирова Аида </t>
  </si>
  <si>
    <t>Ишбирдина Светлана</t>
  </si>
  <si>
    <t>Кутлушин Владик</t>
  </si>
  <si>
    <t>Кутлушин Динислам</t>
  </si>
  <si>
    <t>Ишмуратова Инзира</t>
  </si>
  <si>
    <t>Галимова Регина</t>
  </si>
  <si>
    <t>Карамышева Элина</t>
  </si>
  <si>
    <t>Нуктулова  Алия</t>
  </si>
  <si>
    <t>Кутлушина  Язгуль</t>
  </si>
  <si>
    <t>Булатов Урал</t>
  </si>
  <si>
    <t>СОШ Тятер-Арасланово</t>
  </si>
  <si>
    <t xml:space="preserve"> Арасланова Айсылу</t>
  </si>
  <si>
    <t>Ишбулдина Алсу</t>
  </si>
  <si>
    <t>Ишбулдин Айнур</t>
  </si>
  <si>
    <t>Рафикова Эльвина</t>
  </si>
  <si>
    <t>Арасланова Дина</t>
  </si>
  <si>
    <t>Арасланова Альфия</t>
  </si>
  <si>
    <t>Тагирова Дина</t>
  </si>
  <si>
    <t>Мухаметова Диана</t>
  </si>
  <si>
    <t>СОШ с. Куганакбаш</t>
  </si>
  <si>
    <t>Сайфутдинов Динар</t>
  </si>
  <si>
    <t>Халилова Аделя</t>
  </si>
  <si>
    <t>Баймуратова Розалия</t>
  </si>
  <si>
    <t>Биккулова Элина</t>
  </si>
  <si>
    <t>СОШ с. Кабакуш</t>
  </si>
  <si>
    <t>Суярембитова Азалия</t>
  </si>
  <si>
    <t>Байгузина Азалия</t>
  </si>
  <si>
    <t>Субхангулов Нур</t>
  </si>
  <si>
    <t>Кагарманов Алмаз</t>
  </si>
  <si>
    <t>Абдрахманова Гульфина</t>
  </si>
  <si>
    <t xml:space="preserve">Субхангулова Алия </t>
  </si>
  <si>
    <t>Ишембитова Айсылу</t>
  </si>
  <si>
    <t>Байгузина Лилия</t>
  </si>
  <si>
    <t>Субхангулова Алина</t>
  </si>
  <si>
    <t>ООШ с. Амирово</t>
  </si>
  <si>
    <t>Таипов Ришат</t>
  </si>
  <si>
    <t>Хакетдинова Ильсуяр</t>
  </si>
  <si>
    <t>Шавалеев Динислам</t>
  </si>
  <si>
    <t>Гилязов Динислам</t>
  </si>
  <si>
    <t>ООШ с. Янгурча</t>
  </si>
  <si>
    <t>Хисамова Диана</t>
  </si>
  <si>
    <t>Хисамова Юлия</t>
  </si>
  <si>
    <t>Суфиянова Гульнара</t>
  </si>
  <si>
    <t>СОШ с. Бузат</t>
  </si>
  <si>
    <t>Яушев Айдар</t>
  </si>
  <si>
    <t>Ширванова Фарида</t>
  </si>
  <si>
    <t>СОШ с. Елимбетово</t>
  </si>
  <si>
    <t>Каримова Зинира</t>
  </si>
  <si>
    <t>Аканаева Элиза</t>
  </si>
  <si>
    <t>Валитова Гульсасак</t>
  </si>
  <si>
    <t>Заманова Алина</t>
  </si>
  <si>
    <t>СОШ с. Яшерганово</t>
  </si>
  <si>
    <t>СОШ с. Нижний Аллагуват</t>
  </si>
  <si>
    <t>Шароян Гоар</t>
  </si>
  <si>
    <t>Аскарова Гульшат</t>
  </si>
  <si>
    <t xml:space="preserve"> Абдуллин Алишер</t>
  </si>
  <si>
    <t>Насретдинова Динара</t>
  </si>
  <si>
    <t>Мухтаруллина Гульнара</t>
  </si>
  <si>
    <t xml:space="preserve"> СОШ с. Первомайский </t>
  </si>
  <si>
    <t>Мурзина С.З.</t>
  </si>
  <si>
    <t>Ишбулдина Л.М.</t>
  </si>
  <si>
    <t xml:space="preserve"> Тамербакова Л.И.</t>
  </si>
  <si>
    <t>Мингазова В.Р.</t>
  </si>
  <si>
    <t>Кинзябаев Айнур</t>
  </si>
  <si>
    <t>Иванова Мария</t>
  </si>
  <si>
    <t>Аскарова Тансылу</t>
  </si>
  <si>
    <t>Асфандиярова Дина</t>
  </si>
  <si>
    <t>Давлатова Индра</t>
  </si>
  <si>
    <t>Фархшатова Юлия</t>
  </si>
  <si>
    <t>Ильясова Алина</t>
  </si>
  <si>
    <t>Сатучин Рузиль</t>
  </si>
  <si>
    <t>Басырова Илюза</t>
  </si>
  <si>
    <t>Биккулова Лиана</t>
  </si>
  <si>
    <t>Ахмерова Алина</t>
  </si>
  <si>
    <t>Халитов Айнур</t>
  </si>
  <si>
    <t>Кадыров Радик</t>
  </si>
  <si>
    <t>Назарова Гузель</t>
  </si>
  <si>
    <t>Егоров Алексей</t>
  </si>
  <si>
    <t>Макаров Антон</t>
  </si>
  <si>
    <t xml:space="preserve">Иванов Василий </t>
  </si>
  <si>
    <t>Спиридонова Лолита</t>
  </si>
  <si>
    <t>Кадырова Г.Р.</t>
  </si>
  <si>
    <t>общий  балл</t>
  </si>
  <si>
    <t>количество  участников  олимпиады,  подготовленных  учителем</t>
  </si>
  <si>
    <t xml:space="preserve"> рейтинг</t>
  </si>
  <si>
    <t xml:space="preserve">место на р.э </t>
  </si>
  <si>
    <t xml:space="preserve">респ.эт. </t>
  </si>
  <si>
    <t>Примечание :</t>
  </si>
  <si>
    <t xml:space="preserve">Рейтинг определяется </t>
  </si>
  <si>
    <t>как сумма количества занятых первое место+1/2*количество 2 мест+1/3*количество 3 мест.</t>
  </si>
  <si>
    <t>Баллы за занятые места на республиканском этапе: 1 место -5 баллов, 2 место-4 балла,3-место - 3 балла.</t>
  </si>
  <si>
    <t>Имамова Зарина</t>
  </si>
  <si>
    <t>Ремеев Рамиль</t>
  </si>
  <si>
    <t>Мухамедьярова Альфия</t>
  </si>
  <si>
    <t>Валеева Азалия</t>
  </si>
  <si>
    <t>Аглиуллина Альбина</t>
  </si>
  <si>
    <t>Егорова Кристина</t>
  </si>
  <si>
    <t>Курбанова Рузиля</t>
  </si>
  <si>
    <t>Даминова Назгуль</t>
  </si>
  <si>
    <t>Сибагатуллина Фанзиля</t>
  </si>
  <si>
    <t>Адикаева Рузиля</t>
  </si>
  <si>
    <t>Назырова Азалия</t>
  </si>
  <si>
    <t>Бикташева Линара</t>
  </si>
  <si>
    <t>Янгулова Диана</t>
  </si>
  <si>
    <t>Ибрагимов Ильнур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</si>
</sst>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8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2" fontId="0" fillId="0" borderId="0" xfId="0" applyNumberFormat="1"/>
    <xf numFmtId="0" fontId="0" fillId="0" borderId="0" xfId="0" applyAlignment="1">
      <alignment textRotation="90" wrapText="1"/>
    </xf>
    <xf numFmtId="2" fontId="0" fillId="0" borderId="0" xfId="0" applyNumberFormat="1" applyAlignment="1">
      <alignment textRotation="90" wrapText="1"/>
    </xf>
    <xf numFmtId="0" fontId="1" fillId="0" borderId="0" xfId="0" applyFont="1"/>
    <xf numFmtId="2" fontId="1" fillId="0" borderId="0" xfId="0" applyNumberFormat="1" applyFont="1"/>
    <xf numFmtId="0" fontId="0" fillId="0" borderId="0" xfId="0" applyNumberFormat="1" applyAlignment="1">
      <alignment textRotation="90" wrapText="1"/>
    </xf>
    <xf numFmtId="0" fontId="0" fillId="0" borderId="0" xfId="0" applyNumberFormat="1"/>
    <xf numFmtId="0" fontId="1" fillId="0" borderId="0" xfId="0" applyNumberFormat="1" applyFont="1"/>
    <xf numFmtId="2" fontId="2" fillId="0" borderId="0" xfId="0" applyNumberFormat="1" applyFont="1"/>
    <xf numFmtId="1" fontId="0" fillId="0" borderId="0" xfId="0" applyNumberFormat="1" applyAlignment="1">
      <alignment textRotation="90" wrapText="1"/>
    </xf>
    <xf numFmtId="1" fontId="0" fillId="0" borderId="0" xfId="0" applyNumberFormat="1"/>
    <xf numFmtId="1" fontId="1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5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/>
    <xf numFmtId="2" fontId="3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textRotation="90"/>
    </xf>
    <xf numFmtId="2" fontId="0" fillId="0" borderId="0" xfId="0" applyNumberFormat="1" applyAlignment="1">
      <alignment horizontal="center" vertical="center" wrapText="1"/>
    </xf>
    <xf numFmtId="2" fontId="1" fillId="0" borderId="0" xfId="0" applyNumberFormat="1" applyFont="1" applyAlignment="1">
      <alignment textRotation="89"/>
    </xf>
    <xf numFmtId="2" fontId="1" fillId="0" borderId="0" xfId="0" applyNumberFormat="1" applyFont="1" applyAlignment="1">
      <alignment textRotation="89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/>
            </a:pPr>
            <a:r>
              <a:rPr lang="ru-RU" sz="1400"/>
              <a:t>диаграмма рейтенговых  баллов  ОУ  по итогам  предметных</a:t>
            </a:r>
            <a:r>
              <a:rPr lang="ru-RU" sz="1400" baseline="0"/>
              <a:t>  олимпиад (районный  этап)    </a:t>
            </a:r>
            <a:endParaRPr lang="ru-RU" sz="1400"/>
          </a:p>
        </c:rich>
      </c:tx>
      <c:layout>
        <c:manualLayout>
          <c:xMode val="edge"/>
          <c:yMode val="edge"/>
          <c:x val="0.14801864801864803"/>
          <c:y val="2.7633851468048459E-2"/>
        </c:manualLayout>
      </c:layout>
      <c:spPr>
        <a:noFill/>
        <a:ln w="25400">
          <a:noFill/>
        </a:ln>
      </c:spPr>
    </c:title>
    <c:view3D>
      <c:rotX val="20"/>
      <c:rotY val="40"/>
      <c:depthPercent val="100"/>
      <c:rAngAx val="1"/>
    </c:view3D>
    <c:plotArea>
      <c:layout>
        <c:manualLayout>
          <c:layoutTarget val="inner"/>
          <c:xMode val="edge"/>
          <c:yMode val="edge"/>
          <c:x val="3.5233645734830212E-2"/>
          <c:y val="7.0355803164049184E-3"/>
          <c:w val="0.93720399099934149"/>
          <c:h val="0.91533037445707366"/>
        </c:manualLayout>
      </c:layout>
      <c:bar3DChart>
        <c:barDir val="col"/>
        <c:grouping val="clustered"/>
        <c:ser>
          <c:idx val="0"/>
          <c:order val="0"/>
          <c:tx>
            <c:strRef>
              <c:f>Лист1!$A$3</c:f>
              <c:strCache>
                <c:ptCount val="1"/>
                <c:pt idx="0">
                  <c:v>СОШ № 2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050" b="1"/>
                </a:pPr>
                <a:endParaRPr lang="ru-RU"/>
              </a:p>
            </c:txPr>
            <c:showSerName val="1"/>
          </c:dLbls>
          <c:val>
            <c:numRef>
              <c:f>Лист1!$X$3</c:f>
              <c:numCache>
                <c:formatCode>0.00</c:formatCode>
                <c:ptCount val="1"/>
                <c:pt idx="0">
                  <c:v>13.272759976436978</c:v>
                </c:pt>
              </c:numCache>
            </c:numRef>
          </c:val>
        </c:ser>
        <c:ser>
          <c:idx val="1"/>
          <c:order val="1"/>
          <c:tx>
            <c:strRef>
              <c:f>Лист1!$A$4</c:f>
              <c:strCache>
                <c:ptCount val="1"/>
                <c:pt idx="0">
                  <c:v>СОШ № 1</c:v>
                </c:pt>
              </c:strCache>
            </c:strRef>
          </c:tx>
          <c:dLbls>
            <c:dLbl>
              <c:idx val="0"/>
              <c:layout>
                <c:manualLayout>
                  <c:x val="2.8537455410226002E-2"/>
                  <c:y val="-2.762083571909869E-2"/>
                </c:manualLayout>
              </c:layout>
              <c:showSerName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050" b="1"/>
                </a:pPr>
                <a:endParaRPr lang="ru-RU"/>
              </a:p>
            </c:txPr>
            <c:showSerName val="1"/>
          </c:dLbls>
          <c:val>
            <c:numRef>
              <c:f>Лист1!$X$4</c:f>
              <c:numCache>
                <c:formatCode>0.00</c:formatCode>
                <c:ptCount val="1"/>
                <c:pt idx="0">
                  <c:v>12.835354099945615</c:v>
                </c:pt>
              </c:numCache>
            </c:numRef>
          </c:val>
        </c:ser>
        <c:ser>
          <c:idx val="2"/>
          <c:order val="2"/>
          <c:tx>
            <c:strRef>
              <c:f>Лист1!$A$5</c:f>
              <c:strCache>
                <c:ptCount val="1"/>
                <c:pt idx="0">
                  <c:v>начальная школа</c:v>
                </c:pt>
              </c:strCache>
            </c:strRef>
          </c:tx>
          <c:dLbls>
            <c:dLbl>
              <c:idx val="0"/>
              <c:layout>
                <c:manualLayout>
                  <c:x val="1.9024845437721021E-2"/>
                  <c:y val="-2.5109810088022363E-2"/>
                </c:manualLayout>
              </c:layout>
              <c:showSerName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200" b="1"/>
                </a:pPr>
                <a:endParaRPr lang="ru-RU"/>
              </a:p>
            </c:txPr>
            <c:showSerName val="1"/>
          </c:dLbls>
          <c:val>
            <c:numRef>
              <c:f>Лист1!$X$5</c:f>
              <c:numCache>
                <c:formatCode>0.00</c:formatCode>
                <c:ptCount val="1"/>
                <c:pt idx="0">
                  <c:v>6.1178571428571429</c:v>
                </c:pt>
              </c:numCache>
            </c:numRef>
          </c:val>
        </c:ser>
        <c:ser>
          <c:idx val="3"/>
          <c:order val="3"/>
          <c:tx>
            <c:strRef>
              <c:f>Лист1!$A$6</c:f>
              <c:strCache>
                <c:ptCount val="1"/>
                <c:pt idx="0">
                  <c:v>Первомайск</c:v>
                </c:pt>
              </c:strCache>
            </c:strRef>
          </c:tx>
          <c:dLbls>
            <c:dLbl>
              <c:idx val="0"/>
              <c:layout>
                <c:manualLayout>
                  <c:x val="1.2683313515655993E-2"/>
                  <c:y val="-3.2642753114428782E-2"/>
                </c:manualLayout>
              </c:layout>
              <c:showSerName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100" b="1"/>
                </a:pPr>
                <a:endParaRPr lang="ru-RU"/>
              </a:p>
            </c:txPr>
            <c:showSerName val="1"/>
          </c:dLbls>
          <c:val>
            <c:numRef>
              <c:f>Лист1!$X$6</c:f>
              <c:numCache>
                <c:formatCode>0.00</c:formatCode>
                <c:ptCount val="1"/>
                <c:pt idx="0">
                  <c:v>6.4460709465972617</c:v>
                </c:pt>
              </c:numCache>
            </c:numRef>
          </c:val>
        </c:ser>
        <c:ser>
          <c:idx val="4"/>
          <c:order val="4"/>
          <c:tx>
            <c:strRef>
              <c:f>Лист1!$A$7</c:f>
              <c:strCache>
                <c:ptCount val="1"/>
                <c:pt idx="0">
                  <c:v>Янгурча</c:v>
                </c:pt>
              </c:strCache>
            </c:strRef>
          </c:tx>
          <c:dLbls>
            <c:dLbl>
              <c:idx val="0"/>
              <c:layout>
                <c:manualLayout>
                  <c:x val="1.4268727705112961E-2"/>
                  <c:y val="-2.3847791903355519E-2"/>
                </c:manualLayout>
              </c:layout>
              <c:showSerName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100" b="1"/>
                </a:pPr>
                <a:endParaRPr lang="ru-RU"/>
              </a:p>
            </c:txPr>
            <c:showSerName val="1"/>
          </c:dLbls>
          <c:val>
            <c:numRef>
              <c:f>Лист1!$X$7</c:f>
              <c:numCache>
                <c:formatCode>0.00</c:formatCode>
                <c:ptCount val="1"/>
                <c:pt idx="0">
                  <c:v>5.8642793987621573</c:v>
                </c:pt>
              </c:numCache>
            </c:numRef>
          </c:val>
        </c:ser>
        <c:ser>
          <c:idx val="5"/>
          <c:order val="5"/>
          <c:tx>
            <c:strRef>
              <c:f>Лист1!$A$8</c:f>
              <c:strCache>
                <c:ptCount val="1"/>
                <c:pt idx="0">
                  <c:v>Ст.Калкаш</c:v>
                </c:pt>
              </c:strCache>
            </c:strRef>
          </c:tx>
          <c:dLbls>
            <c:dLbl>
              <c:idx val="0"/>
              <c:layout>
                <c:manualLayout>
                  <c:x val="2.0610384462940952E-2"/>
                  <c:y val="-1.7785027532304765E-2"/>
                </c:manualLayout>
              </c:layout>
              <c:showSerName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200" b="1"/>
                </a:pPr>
                <a:endParaRPr lang="ru-RU"/>
              </a:p>
            </c:txPr>
            <c:showSerName val="1"/>
          </c:dLbls>
          <c:val>
            <c:numRef>
              <c:f>Лист1!$X$8</c:f>
              <c:numCache>
                <c:formatCode>0.00</c:formatCode>
                <c:ptCount val="1"/>
                <c:pt idx="0">
                  <c:v>4.5116959064327489</c:v>
                </c:pt>
              </c:numCache>
            </c:numRef>
          </c:val>
        </c:ser>
        <c:ser>
          <c:idx val="6"/>
          <c:order val="6"/>
          <c:tx>
            <c:strRef>
              <c:f>Лист1!$A$9</c:f>
              <c:strCache>
                <c:ptCount val="1"/>
                <c:pt idx="0">
                  <c:v>Т.Араслан</c:v>
                </c:pt>
              </c:strCache>
            </c:strRef>
          </c:tx>
          <c:dLbls>
            <c:dLbl>
              <c:idx val="0"/>
              <c:layout>
                <c:manualLayout>
                  <c:x val="1.5854141894569965E-2"/>
                  <c:y val="-1.6106688406259621E-2"/>
                </c:manualLayout>
              </c:layout>
              <c:showSerName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200" b="1"/>
                </a:pPr>
                <a:endParaRPr lang="ru-RU"/>
              </a:p>
            </c:txPr>
            <c:showSerName val="1"/>
          </c:dLbls>
          <c:val>
            <c:numRef>
              <c:f>Лист1!$X$9</c:f>
              <c:numCache>
                <c:formatCode>0.00</c:formatCode>
                <c:ptCount val="1"/>
                <c:pt idx="0">
                  <c:v>4.4571586308428417</c:v>
                </c:pt>
              </c:numCache>
            </c:numRef>
          </c:val>
        </c:ser>
        <c:ser>
          <c:idx val="7"/>
          <c:order val="7"/>
          <c:tx>
            <c:strRef>
              <c:f>Лист1!$A$10</c:f>
              <c:strCache>
                <c:ptCount val="1"/>
                <c:pt idx="0">
                  <c:v>Кундряк</c:v>
                </c:pt>
              </c:strCache>
            </c:strRef>
          </c:tx>
          <c:dLbls>
            <c:dLbl>
              <c:idx val="0"/>
              <c:layout>
                <c:manualLayout>
                  <c:x val="1.743955608402695E-2"/>
                  <c:y val="-1.7993188002994029E-2"/>
                </c:manualLayout>
              </c:layout>
              <c:tx>
                <c:rich>
                  <a:bodyPr/>
                  <a:lstStyle/>
                  <a:p>
                    <a:r>
                      <a:rPr lang="ru-RU" sz="1200" b="1"/>
                      <a:t>начальная школа </a:t>
                    </a:r>
                  </a:p>
                </c:rich>
              </c:tx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200" b="1"/>
                </a:pPr>
                <a:endParaRPr lang="ru-RU"/>
              </a:p>
            </c:txPr>
            <c:showSerName val="1"/>
          </c:dLbls>
          <c:val>
            <c:numRef>
              <c:f>Лист1!$X$10</c:f>
              <c:numCache>
                <c:formatCode>0.00</c:formatCode>
                <c:ptCount val="1"/>
                <c:pt idx="0">
                  <c:v>5.2</c:v>
                </c:pt>
              </c:numCache>
            </c:numRef>
          </c:val>
        </c:ser>
        <c:ser>
          <c:idx val="8"/>
          <c:order val="8"/>
          <c:tx>
            <c:strRef>
              <c:f>Лист1!$A$11</c:f>
              <c:strCache>
                <c:ptCount val="1"/>
                <c:pt idx="0">
                  <c:v>Елембет</c:v>
                </c:pt>
              </c:strCache>
            </c:strRef>
          </c:tx>
          <c:dLbls>
            <c:dLbl>
              <c:idx val="0"/>
              <c:layout>
                <c:manualLayout>
                  <c:x val="1.5854141894569965E-2"/>
                  <c:y val="-1.5065910392235643E-2"/>
                </c:manualLayout>
              </c:layout>
              <c:showSerName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200" b="1"/>
                </a:pPr>
                <a:endParaRPr lang="ru-RU"/>
              </a:p>
            </c:txPr>
            <c:showSerName val="1"/>
          </c:dLbls>
          <c:val>
            <c:numRef>
              <c:f>Лист1!$X$11</c:f>
              <c:numCache>
                <c:formatCode>0.00</c:formatCode>
                <c:ptCount val="1"/>
                <c:pt idx="0">
                  <c:v>4.0462223119268961</c:v>
                </c:pt>
              </c:numCache>
            </c:numRef>
          </c:val>
        </c:ser>
        <c:ser>
          <c:idx val="9"/>
          <c:order val="9"/>
          <c:tx>
            <c:strRef>
              <c:f>Лист1!$A$12</c:f>
              <c:strCache>
                <c:ptCount val="1"/>
                <c:pt idx="0">
                  <c:v>Кабакуш</c:v>
                </c:pt>
              </c:strCache>
            </c:strRef>
          </c:tx>
          <c:dLbls>
            <c:dLbl>
              <c:idx val="0"/>
              <c:layout>
                <c:manualLayout>
                  <c:x val="1.5854141894569965E-2"/>
                  <c:y val="-1.8825829885751211E-2"/>
                </c:manualLayout>
              </c:layout>
              <c:showSerName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200" b="1"/>
                </a:pPr>
                <a:endParaRPr lang="ru-RU"/>
              </a:p>
            </c:txPr>
            <c:showSerName val="1"/>
          </c:dLbls>
          <c:val>
            <c:numRef>
              <c:f>Лист1!$X$12</c:f>
              <c:numCache>
                <c:formatCode>0.00</c:formatCode>
                <c:ptCount val="1"/>
                <c:pt idx="0">
                  <c:v>3.9643431320776852</c:v>
                </c:pt>
              </c:numCache>
            </c:numRef>
          </c:val>
        </c:ser>
        <c:ser>
          <c:idx val="10"/>
          <c:order val="10"/>
          <c:tx>
            <c:strRef>
              <c:f>Лист1!$A$13</c:f>
              <c:strCache>
                <c:ptCount val="1"/>
                <c:pt idx="0">
                  <c:v>Куганакбаш</c:v>
                </c:pt>
              </c:strCache>
            </c:strRef>
          </c:tx>
          <c:dLbls>
            <c:dLbl>
              <c:idx val="0"/>
              <c:layout>
                <c:manualLayout>
                  <c:x val="1.9024970273484001E-2"/>
                  <c:y val="-8.1574244384744546E-3"/>
                </c:manualLayout>
              </c:layout>
              <c:showSerName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200" b="1"/>
                </a:pPr>
                <a:endParaRPr lang="ru-RU"/>
              </a:p>
            </c:txPr>
            <c:showSerName val="1"/>
          </c:dLbls>
          <c:val>
            <c:numRef>
              <c:f>Лист1!$X$13</c:f>
              <c:numCache>
                <c:formatCode>0.00</c:formatCode>
                <c:ptCount val="1"/>
                <c:pt idx="0">
                  <c:v>3.4414084161452587</c:v>
                </c:pt>
              </c:numCache>
            </c:numRef>
          </c:val>
        </c:ser>
        <c:ser>
          <c:idx val="11"/>
          <c:order val="11"/>
          <c:tx>
            <c:strRef>
              <c:f>Лист1!$A$14</c:f>
              <c:strCache>
                <c:ptCount val="1"/>
                <c:pt idx="0">
                  <c:v>Бузат</c:v>
                </c:pt>
              </c:strCache>
            </c:strRef>
          </c:tx>
          <c:dLbls>
            <c:dLbl>
              <c:idx val="0"/>
              <c:layout>
                <c:manualLayout>
                  <c:x val="2.2195673816635002E-2"/>
                  <c:y val="-1.5690548789332941E-2"/>
                </c:manualLayout>
              </c:layout>
              <c:showSerName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200" b="1"/>
                </a:pPr>
                <a:endParaRPr lang="ru-RU"/>
              </a:p>
            </c:txPr>
            <c:showSerName val="1"/>
          </c:dLbls>
          <c:val>
            <c:numRef>
              <c:f>Лист1!$X$14</c:f>
              <c:numCache>
                <c:formatCode>0.00</c:formatCode>
                <c:ptCount val="1"/>
                <c:pt idx="0">
                  <c:v>2.8363022941970311</c:v>
                </c:pt>
              </c:numCache>
            </c:numRef>
          </c:val>
        </c:ser>
        <c:ser>
          <c:idx val="12"/>
          <c:order val="12"/>
          <c:tx>
            <c:strRef>
              <c:f>Лист1!$A$15</c:f>
              <c:strCache>
                <c:ptCount val="1"/>
                <c:pt idx="0">
                  <c:v>Амир</c:v>
                </c:pt>
              </c:strCache>
            </c:strRef>
          </c:tx>
          <c:dLbls>
            <c:dLbl>
              <c:idx val="0"/>
              <c:layout>
                <c:manualLayout>
                  <c:x val="1.4268727705113025E-2"/>
                  <c:y val="-1.2971225985389519E-2"/>
                </c:manualLayout>
              </c:layout>
              <c:showSerName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200" b="1"/>
                </a:pPr>
                <a:endParaRPr lang="ru-RU"/>
              </a:p>
            </c:txPr>
            <c:showSerName val="1"/>
          </c:dLbls>
          <c:val>
            <c:numRef>
              <c:f>Лист1!$X$15</c:f>
              <c:numCache>
                <c:formatCode>0.00</c:formatCode>
                <c:ptCount val="1"/>
                <c:pt idx="0">
                  <c:v>2.7416666666666667</c:v>
                </c:pt>
              </c:numCache>
            </c:numRef>
          </c:val>
        </c:ser>
        <c:ser>
          <c:idx val="13"/>
          <c:order val="13"/>
          <c:tx>
            <c:strRef>
              <c:f>Лист1!$A$16</c:f>
              <c:strCache>
                <c:ptCount val="1"/>
                <c:pt idx="0">
                  <c:v>Яшерганово</c:v>
                </c:pt>
              </c:strCache>
            </c:strRef>
          </c:tx>
          <c:dLbls>
            <c:dLbl>
              <c:idx val="0"/>
              <c:layout>
                <c:manualLayout>
                  <c:x val="1.4268727705112961E-2"/>
                  <c:y val="-8.7819058505422508E-3"/>
                </c:manualLayout>
              </c:layout>
              <c:showSerName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200" b="1"/>
                </a:pPr>
                <a:endParaRPr lang="ru-RU"/>
              </a:p>
            </c:txPr>
            <c:showSerName val="1"/>
          </c:dLbls>
          <c:val>
            <c:numRef>
              <c:f>Лист1!$X$16</c:f>
              <c:numCache>
                <c:formatCode>0.00</c:formatCode>
                <c:ptCount val="1"/>
                <c:pt idx="0">
                  <c:v>2.4561943319838058</c:v>
                </c:pt>
              </c:numCache>
            </c:numRef>
          </c:val>
        </c:ser>
        <c:ser>
          <c:idx val="14"/>
          <c:order val="14"/>
          <c:tx>
            <c:strRef>
              <c:f>Лист1!$A$17</c:f>
              <c:strCache>
                <c:ptCount val="1"/>
                <c:pt idx="0">
                  <c:v>Н.Аллагуват</c:v>
                </c:pt>
              </c:strCache>
            </c:strRef>
          </c:tx>
          <c:dLbls>
            <c:dLbl>
              <c:idx val="0"/>
              <c:layout>
                <c:manualLayout>
                  <c:x val="1.4268727705112961E-2"/>
                  <c:y val="-1.5690367464881082E-2"/>
                </c:manualLayout>
              </c:layout>
              <c:showSerName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200" b="1"/>
                </a:pPr>
                <a:endParaRPr lang="ru-RU"/>
              </a:p>
            </c:txPr>
            <c:showSerName val="1"/>
          </c:dLbls>
          <c:val>
            <c:numRef>
              <c:f>Лист1!$X$17</c:f>
              <c:numCache>
                <c:formatCode>0.00</c:formatCode>
                <c:ptCount val="1"/>
                <c:pt idx="0">
                  <c:v>1.0032051282051282</c:v>
                </c:pt>
              </c:numCache>
            </c:numRef>
          </c:val>
        </c:ser>
        <c:ser>
          <c:idx val="15"/>
          <c:order val="15"/>
          <c:tx>
            <c:strRef>
              <c:f>Лист1!$A$18</c:f>
              <c:strCache>
                <c:ptCount val="1"/>
                <c:pt idx="0">
                  <c:v>Бакиево</c:v>
                </c:pt>
              </c:strCache>
            </c:strRef>
          </c:tx>
          <c:dLbls>
            <c:dLbl>
              <c:idx val="0"/>
              <c:layout>
                <c:manualLayout>
                  <c:x val="1.4268727705112961E-2"/>
                  <c:y val="-1.4012028338835941E-2"/>
                </c:manualLayout>
              </c:layout>
              <c:showSerName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200" b="1"/>
                </a:pPr>
                <a:endParaRPr lang="ru-RU"/>
              </a:p>
            </c:txPr>
            <c:showSerName val="1"/>
          </c:dLbls>
          <c:val>
            <c:numRef>
              <c:f>Лист1!$X$18</c:f>
              <c:numCache>
                <c:formatCode>0.00</c:formatCode>
                <c:ptCount val="1"/>
                <c:pt idx="0">
                  <c:v>0.6</c:v>
                </c:pt>
              </c:numCache>
            </c:numRef>
          </c:val>
        </c:ser>
        <c:ser>
          <c:idx val="16"/>
          <c:order val="16"/>
          <c:tx>
            <c:strRef>
              <c:f>Лист1!$A$19</c:f>
              <c:strCache>
                <c:ptCount val="1"/>
                <c:pt idx="0">
                  <c:v>Тятербаш</c:v>
                </c:pt>
              </c:strCache>
            </c:strRef>
          </c:tx>
          <c:dLbls>
            <c:dLbl>
              <c:idx val="0"/>
              <c:layout>
                <c:manualLayout>
                  <c:x val="1.2683313515655966E-2"/>
                  <c:y val="-2.2169452777310281E-2"/>
                </c:manualLayout>
              </c:layout>
              <c:showSerName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200" b="1"/>
                </a:pPr>
                <a:endParaRPr lang="ru-RU"/>
              </a:p>
            </c:txPr>
            <c:showSerName val="1"/>
          </c:dLbls>
          <c:val>
            <c:numRef>
              <c:f>Лист1!$X$19</c:f>
              <c:numCache>
                <c:formatCode>0.00</c:formatCode>
                <c:ptCount val="1"/>
                <c:pt idx="0">
                  <c:v>0.6</c:v>
                </c:pt>
              </c:numCache>
            </c:numRef>
          </c:val>
        </c:ser>
        <c:ser>
          <c:idx val="17"/>
          <c:order val="17"/>
          <c:tx>
            <c:strRef>
              <c:f>Лист1!$A$20</c:f>
              <c:strCache>
                <c:ptCount val="1"/>
                <c:pt idx="0">
                  <c:v>Муртаза</c:v>
                </c:pt>
              </c:strCache>
            </c:strRef>
          </c:tx>
          <c:dLbls>
            <c:dLbl>
              <c:idx val="0"/>
              <c:layout>
                <c:manualLayout>
                  <c:x val="1.2683313515655966E-2"/>
                  <c:y val="-1.6314848876948874E-2"/>
                </c:manualLayout>
              </c:layout>
              <c:showSerName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200" b="1"/>
                </a:pPr>
                <a:endParaRPr lang="ru-RU"/>
              </a:p>
            </c:txPr>
            <c:showSerName val="1"/>
          </c:dLbls>
          <c:val>
            <c:numRef>
              <c:f>Лист1!$X$20</c:f>
              <c:numCache>
                <c:formatCode>0.00</c:formatCode>
                <c:ptCount val="1"/>
                <c:pt idx="0">
                  <c:v>0.6</c:v>
                </c:pt>
              </c:numCache>
            </c:numRef>
          </c:val>
        </c:ser>
        <c:ser>
          <c:idx val="18"/>
          <c:order val="18"/>
          <c:tx>
            <c:strRef>
              <c:f>Лист1!$A$21</c:f>
              <c:strCache>
                <c:ptCount val="1"/>
                <c:pt idx="0">
                  <c:v>Айдарали</c:v>
                </c:pt>
              </c:strCache>
            </c:strRef>
          </c:tx>
          <c:dLbls>
            <c:dLbl>
              <c:idx val="0"/>
              <c:layout>
                <c:manualLayout>
                  <c:x val="9.5124851367420962E-3"/>
                  <c:y val="-2.3223491815739544E-2"/>
                </c:manualLayout>
              </c:layout>
              <c:showSerName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200" b="1"/>
                </a:pPr>
                <a:endParaRPr lang="ru-RU"/>
              </a:p>
            </c:txPr>
            <c:showSerName val="1"/>
          </c:dLbls>
          <c:val>
            <c:numRef>
              <c:f>Лист1!$X$21</c:f>
              <c:numCache>
                <c:formatCode>0.00</c:formatCode>
                <c:ptCount val="1"/>
                <c:pt idx="0">
                  <c:v>0.58461538461538465</c:v>
                </c:pt>
              </c:numCache>
            </c:numRef>
          </c:val>
        </c:ser>
        <c:ser>
          <c:idx val="19"/>
          <c:order val="19"/>
          <c:tx>
            <c:strRef>
              <c:f>Лист1!$A$22</c:f>
              <c:strCache>
                <c:ptCount val="1"/>
                <c:pt idx="0">
                  <c:v>Карагуш</c:v>
                </c:pt>
              </c:strCache>
            </c:strRef>
          </c:tx>
          <c:dLbls>
            <c:dLbl>
              <c:idx val="0"/>
              <c:layout>
                <c:manualLayout>
                  <c:x val="1.4268727705112961E-2"/>
                  <c:y val="-2.4472273315423496E-2"/>
                </c:manualLayout>
              </c:layout>
              <c:showSerName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200" b="1"/>
                </a:pPr>
                <a:endParaRPr lang="ru-RU"/>
              </a:p>
            </c:txPr>
            <c:showSerName val="1"/>
          </c:dLbls>
          <c:val>
            <c:numRef>
              <c:f>Лист1!$X$22</c:f>
              <c:numCache>
                <c:formatCode>0.00</c:formatCode>
                <c:ptCount val="1"/>
                <c:pt idx="0">
                  <c:v>0.4</c:v>
                </c:pt>
              </c:numCache>
            </c:numRef>
          </c:val>
        </c:ser>
        <c:ser>
          <c:idx val="20"/>
          <c:order val="20"/>
          <c:tx>
            <c:strRef>
              <c:f>Лист1!$A$23</c:f>
              <c:strCache>
                <c:ptCount val="1"/>
                <c:pt idx="0">
                  <c:v>Халикей</c:v>
                </c:pt>
              </c:strCache>
            </c:strRef>
          </c:tx>
          <c:dLbls>
            <c:dLbl>
              <c:idx val="0"/>
              <c:layout>
                <c:manualLayout>
                  <c:x val="1.9024970273484001E-2"/>
                  <c:y val="-2.5942451970779198E-2"/>
                </c:manualLayout>
              </c:layout>
              <c:showSerName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200" b="1"/>
                </a:pPr>
                <a:endParaRPr lang="ru-RU"/>
              </a:p>
            </c:txPr>
            <c:showSerName val="1"/>
          </c:dLbls>
          <c:val>
            <c:numRef>
              <c:f>Лист1!$X$23</c:f>
              <c:numCache>
                <c:formatCode>0.00</c:formatCode>
                <c:ptCount val="1"/>
                <c:pt idx="0">
                  <c:v>0.2</c:v>
                </c:pt>
              </c:numCache>
            </c:numRef>
          </c:val>
        </c:ser>
        <c:ser>
          <c:idx val="21"/>
          <c:order val="21"/>
          <c:tx>
            <c:strRef>
              <c:f>Лист1!$A$24</c:f>
              <c:strCache>
                <c:ptCount val="1"/>
                <c:pt idx="0">
                  <c:v>Турмай</c:v>
                </c:pt>
              </c:strCache>
            </c:strRef>
          </c:tx>
          <c:dLbls>
            <c:dLbl>
              <c:idx val="0"/>
              <c:layout>
                <c:manualLayout>
                  <c:x val="2.5366627031311987E-2"/>
                  <c:y val="-3.0131772105626835E-2"/>
                </c:manualLayout>
              </c:layout>
              <c:showSerName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200" b="1"/>
                </a:pPr>
                <a:endParaRPr lang="ru-RU"/>
              </a:p>
            </c:txPr>
            <c:showSerName val="1"/>
          </c:dLbls>
          <c:val>
            <c:numRef>
              <c:f>Лист1!$X$24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ser>
          <c:idx val="22"/>
          <c:order val="22"/>
          <c:tx>
            <c:strRef>
              <c:f>Лист1!$A$25</c:f>
              <c:strCache>
                <c:ptCount val="1"/>
                <c:pt idx="0">
                  <c:v>Сарайса</c:v>
                </c:pt>
              </c:strCache>
            </c:strRef>
          </c:tx>
          <c:dLbls>
            <c:dLbl>
              <c:idx val="0"/>
              <c:layout>
                <c:manualLayout>
                  <c:x val="2.3781212841855012E-2"/>
                  <c:y val="-3.2642753114428782E-2"/>
                </c:manualLayout>
              </c:layout>
              <c:showSerName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200" b="1"/>
                </a:pPr>
                <a:endParaRPr lang="ru-RU"/>
              </a:p>
            </c:txPr>
            <c:showSerName val="1"/>
          </c:dLbls>
          <c:val>
            <c:numRef>
              <c:f>Лист1!$X$25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ser>
          <c:idx val="23"/>
          <c:order val="23"/>
          <c:tx>
            <c:strRef>
              <c:f>Лист1!$A$26</c:f>
              <c:strCache>
                <c:ptCount val="1"/>
                <c:pt idx="0">
                  <c:v>Табулда</c:v>
                </c:pt>
              </c:strCache>
            </c:strRef>
          </c:tx>
          <c:dLbls>
            <c:dLbl>
              <c:idx val="0"/>
              <c:layout>
                <c:manualLayout>
                  <c:x val="2.2195798652397951E-2"/>
                  <c:y val="-2.7620791096824401E-2"/>
                </c:manualLayout>
              </c:layout>
              <c:showSerName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200" b="1"/>
                </a:pPr>
                <a:endParaRPr lang="ru-RU"/>
              </a:p>
            </c:txPr>
            <c:showSerName val="1"/>
          </c:dLbls>
          <c:val>
            <c:numRef>
              <c:f>Лист1!$X$26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ser>
          <c:idx val="24"/>
          <c:order val="24"/>
          <c:tx>
            <c:strRef>
              <c:f>Лист1!$A$27</c:f>
              <c:strCache>
                <c:ptCount val="1"/>
                <c:pt idx="0">
                  <c:v>Ибракай</c:v>
                </c:pt>
              </c:strCache>
            </c:strRef>
          </c:tx>
          <c:dLbls>
            <c:dLbl>
              <c:idx val="0"/>
              <c:layout>
                <c:manualLayout>
                  <c:x val="2.6952041220768941E-2"/>
                  <c:y val="-2.720447015544584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>
                    <a:defRPr sz="1200" b="1"/>
                  </a:pPr>
                  <a:endParaRPr lang="ru-RU"/>
                </a:p>
              </c:txPr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ru-RU"/>
              </a:p>
            </c:txPr>
            <c:showSerName val="1"/>
          </c:dLbls>
          <c:val>
            <c:numRef>
              <c:f>Лист1!$X$27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shape val="cylinder"/>
        <c:axId val="71777280"/>
        <c:axId val="71799552"/>
        <c:axId val="0"/>
      </c:bar3DChart>
      <c:catAx>
        <c:axId val="71777280"/>
        <c:scaling>
          <c:orientation val="minMax"/>
        </c:scaling>
        <c:axPos val="b"/>
        <c:numFmt formatCode="General" sourceLinked="1"/>
        <c:tickLblPos val="nextTo"/>
        <c:crossAx val="71799552"/>
        <c:crosses val="autoZero"/>
        <c:auto val="1"/>
        <c:lblAlgn val="ctr"/>
        <c:lblOffset val="100"/>
      </c:catAx>
      <c:valAx>
        <c:axId val="71799552"/>
        <c:scaling>
          <c:orientation val="minMax"/>
        </c:scaling>
        <c:axPos val="l"/>
        <c:numFmt formatCode="0.00" sourceLinked="1"/>
        <c:tickLblPos val="nextTo"/>
        <c:crossAx val="71777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29</xdr:row>
      <xdr:rowOff>180975</xdr:rowOff>
    </xdr:from>
    <xdr:to>
      <xdr:col>23</xdr:col>
      <xdr:colOff>342900</xdr:colOff>
      <xdr:row>58</xdr:row>
      <xdr:rowOff>171450</xdr:rowOff>
    </xdr:to>
    <xdr:graphicFrame macro="">
      <xdr:nvGraphicFramePr>
        <xdr:cNvPr id="2049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8"/>
  <sheetViews>
    <sheetView workbookViewId="0">
      <selection activeCell="Y4" sqref="Y4"/>
    </sheetView>
  </sheetViews>
  <sheetFormatPr defaultRowHeight="15"/>
  <cols>
    <col min="1" max="1" width="15.28515625" customWidth="1"/>
    <col min="2" max="2" width="3.5703125" customWidth="1"/>
    <col min="3" max="3" width="4.5703125" style="7" customWidth="1"/>
    <col min="4" max="5" width="3.7109375" customWidth="1"/>
    <col min="6" max="6" width="4.85546875" customWidth="1"/>
    <col min="7" max="7" width="5" customWidth="1"/>
    <col min="8" max="8" width="6" style="1" customWidth="1"/>
    <col min="9" max="9" width="4.85546875" customWidth="1"/>
    <col min="10" max="10" width="5" customWidth="1"/>
    <col min="11" max="11" width="3.85546875" style="11" customWidth="1"/>
    <col min="12" max="13" width="4.5703125" style="11" customWidth="1"/>
    <col min="14" max="14" width="4.42578125" style="11" customWidth="1"/>
    <col min="15" max="15" width="4.5703125" style="11" customWidth="1"/>
    <col min="16" max="16" width="4.85546875" style="11" customWidth="1"/>
    <col min="17" max="17" width="4.28515625" style="11" customWidth="1"/>
    <col min="18" max="18" width="4.42578125" style="11" customWidth="1"/>
    <col min="19" max="19" width="4.28515625" style="11" customWidth="1"/>
    <col min="20" max="20" width="5.7109375" style="1" customWidth="1"/>
    <col min="21" max="21" width="5.42578125" style="1" customWidth="1"/>
    <col min="22" max="22" width="5.5703125" style="1" customWidth="1"/>
    <col min="23" max="23" width="5" style="5" customWidth="1"/>
    <col min="24" max="24" width="6.140625" style="5" customWidth="1"/>
  </cols>
  <sheetData>
    <row r="1" spans="1:24" s="13" customFormat="1" ht="46.5" customHeight="1">
      <c r="A1" s="32" t="s">
        <v>5</v>
      </c>
      <c r="B1" s="33" t="s">
        <v>0</v>
      </c>
      <c r="C1" s="33"/>
      <c r="D1" s="33"/>
      <c r="E1" s="33" t="s">
        <v>48</v>
      </c>
      <c r="F1" s="33"/>
      <c r="G1" s="33"/>
      <c r="H1" s="33" t="s">
        <v>47</v>
      </c>
      <c r="I1" s="33"/>
      <c r="J1" s="33"/>
      <c r="K1" s="34" t="s">
        <v>6</v>
      </c>
      <c r="L1" s="34"/>
      <c r="M1" s="34"/>
      <c r="N1" s="34" t="s">
        <v>7</v>
      </c>
      <c r="O1" s="34"/>
      <c r="P1" s="34"/>
      <c r="Q1" s="34" t="s">
        <v>8</v>
      </c>
      <c r="R1" s="34"/>
      <c r="S1" s="34"/>
      <c r="T1" s="29" t="s">
        <v>45</v>
      </c>
      <c r="U1" s="29"/>
      <c r="V1" s="29"/>
      <c r="W1" s="30" t="s">
        <v>32</v>
      </c>
      <c r="X1" s="28" t="s">
        <v>34</v>
      </c>
    </row>
    <row r="2" spans="1:24" s="2" customFormat="1" ht="55.5" customHeight="1">
      <c r="A2" s="32"/>
      <c r="B2" s="2" t="s">
        <v>1</v>
      </c>
      <c r="C2" s="6" t="s">
        <v>2</v>
      </c>
      <c r="D2" s="2" t="s">
        <v>3</v>
      </c>
      <c r="E2" s="3" t="s">
        <v>4</v>
      </c>
      <c r="F2" s="2" t="s">
        <v>2</v>
      </c>
      <c r="G2" s="2" t="s">
        <v>3</v>
      </c>
      <c r="H2" s="3" t="s">
        <v>4</v>
      </c>
      <c r="I2" s="2" t="s">
        <v>2</v>
      </c>
      <c r="J2" s="2" t="s">
        <v>3</v>
      </c>
      <c r="K2" s="10" t="s">
        <v>4</v>
      </c>
      <c r="L2" s="10" t="s">
        <v>2</v>
      </c>
      <c r="M2" s="10" t="s">
        <v>3</v>
      </c>
      <c r="N2" s="10" t="s">
        <v>4</v>
      </c>
      <c r="O2" s="10" t="s">
        <v>2</v>
      </c>
      <c r="P2" s="10" t="s">
        <v>3</v>
      </c>
      <c r="Q2" s="10" t="s">
        <v>4</v>
      </c>
      <c r="R2" s="10" t="s">
        <v>2</v>
      </c>
      <c r="S2" s="10" t="s">
        <v>3</v>
      </c>
      <c r="T2" s="3" t="s">
        <v>4</v>
      </c>
      <c r="U2" s="3" t="s">
        <v>2</v>
      </c>
      <c r="V2" s="3" t="s">
        <v>3</v>
      </c>
      <c r="W2" s="31"/>
      <c r="X2" s="28"/>
    </row>
    <row r="3" spans="1:24">
      <c r="A3" t="s">
        <v>15</v>
      </c>
      <c r="B3">
        <v>0</v>
      </c>
      <c r="C3" s="7">
        <v>111</v>
      </c>
      <c r="D3">
        <v>73</v>
      </c>
      <c r="E3">
        <v>0</v>
      </c>
      <c r="F3">
        <v>39</v>
      </c>
      <c r="G3">
        <v>38</v>
      </c>
      <c r="H3" s="1">
        <f t="shared" ref="H3:H27" si="0">IF(B3=0,0,B3/E3)</f>
        <v>0</v>
      </c>
      <c r="I3">
        <f t="shared" ref="I3:I27" si="1">IF(C3=0,0,C3/F3)</f>
        <v>2.8461538461538463</v>
      </c>
      <c r="J3">
        <f t="shared" ref="J3:J27" si="2">IF(D3=0,0,D3/G3)</f>
        <v>1.9210526315789473</v>
      </c>
      <c r="K3" s="11">
        <v>0</v>
      </c>
      <c r="L3" s="11">
        <v>12</v>
      </c>
      <c r="M3" s="11">
        <v>10</v>
      </c>
      <c r="N3" s="11">
        <v>0</v>
      </c>
      <c r="O3" s="11">
        <v>12</v>
      </c>
      <c r="P3" s="11">
        <v>9</v>
      </c>
      <c r="Q3" s="11">
        <v>0</v>
      </c>
      <c r="R3" s="11">
        <v>12</v>
      </c>
      <c r="S3" s="11">
        <v>12</v>
      </c>
      <c r="T3" s="1">
        <f t="shared" ref="T3:T27" si="3">IF(B3=0,0,(((K3+0.5*N3+0.3*Q3))/H3))</f>
        <v>0</v>
      </c>
      <c r="U3" s="1">
        <f>IF(C3=0,0,((L3+0.5*O3+0.3*R3))/I3)</f>
        <v>7.5891891891891898</v>
      </c>
      <c r="V3" s="1">
        <f t="shared" ref="V3:V27" si="4">IF(D3=0,0,(((M3+0.5*P3+0.3*S3))/J3))</f>
        <v>9.4219178082191792</v>
      </c>
      <c r="W3" s="5">
        <f>AVERAGE(U3:V3)</f>
        <v>8.5055534987041845</v>
      </c>
      <c r="X3" s="5">
        <f t="shared" ref="X3:X27" si="5">SUM(H3:J3)+W3</f>
        <v>13.272759976436978</v>
      </c>
    </row>
    <row r="4" spans="1:24">
      <c r="A4" t="s">
        <v>11</v>
      </c>
      <c r="B4">
        <v>0</v>
      </c>
      <c r="C4" s="7">
        <v>134</v>
      </c>
      <c r="D4">
        <v>84</v>
      </c>
      <c r="E4">
        <v>0</v>
      </c>
      <c r="F4">
        <v>39</v>
      </c>
      <c r="G4">
        <v>38</v>
      </c>
      <c r="H4" s="1">
        <f t="shared" si="0"/>
        <v>0</v>
      </c>
      <c r="I4">
        <f t="shared" si="1"/>
        <v>3.4358974358974357</v>
      </c>
      <c r="J4">
        <f t="shared" si="2"/>
        <v>2.2105263157894739</v>
      </c>
      <c r="K4" s="11">
        <v>0</v>
      </c>
      <c r="L4" s="11">
        <v>9</v>
      </c>
      <c r="M4" s="11">
        <v>7</v>
      </c>
      <c r="N4" s="11">
        <v>0</v>
      </c>
      <c r="O4" s="11">
        <v>18</v>
      </c>
      <c r="P4" s="11">
        <v>18</v>
      </c>
      <c r="Q4" s="11">
        <v>0</v>
      </c>
      <c r="R4" s="11">
        <v>14</v>
      </c>
      <c r="S4" s="11">
        <v>5</v>
      </c>
      <c r="T4" s="1">
        <f t="shared" si="3"/>
        <v>0</v>
      </c>
      <c r="U4" s="1">
        <f t="shared" ref="U4:U27" si="6">IF(C4=0,0,(((L4+0.5*O4+0.3*R4))/I4))</f>
        <v>6.4611940298507466</v>
      </c>
      <c r="V4" s="1">
        <f t="shared" si="4"/>
        <v>7.9166666666666661</v>
      </c>
      <c r="W4" s="5">
        <f>AVERAGE(U4:V4)</f>
        <v>7.1889303482587064</v>
      </c>
      <c r="X4" s="5">
        <f t="shared" si="5"/>
        <v>12.835354099945615</v>
      </c>
    </row>
    <row r="5" spans="1:24">
      <c r="A5" t="s">
        <v>46</v>
      </c>
      <c r="B5">
        <v>28</v>
      </c>
      <c r="C5" s="7">
        <v>0</v>
      </c>
      <c r="D5">
        <v>0</v>
      </c>
      <c r="E5">
        <v>5</v>
      </c>
      <c r="F5">
        <v>0</v>
      </c>
      <c r="G5">
        <v>0</v>
      </c>
      <c r="H5" s="1">
        <f t="shared" si="0"/>
        <v>5.6</v>
      </c>
      <c r="I5">
        <f t="shared" si="1"/>
        <v>0</v>
      </c>
      <c r="J5">
        <f t="shared" si="2"/>
        <v>0</v>
      </c>
      <c r="K5" s="11">
        <v>1</v>
      </c>
      <c r="L5" s="11">
        <v>0</v>
      </c>
      <c r="M5" s="11">
        <v>0</v>
      </c>
      <c r="N5" s="11">
        <v>2</v>
      </c>
      <c r="O5" s="11">
        <v>0</v>
      </c>
      <c r="P5" s="11">
        <v>0</v>
      </c>
      <c r="Q5" s="11">
        <v>3</v>
      </c>
      <c r="R5" s="11">
        <v>0</v>
      </c>
      <c r="S5" s="11">
        <v>0</v>
      </c>
      <c r="T5" s="1">
        <f t="shared" si="3"/>
        <v>0.5178571428571429</v>
      </c>
      <c r="U5" s="1">
        <f t="shared" si="6"/>
        <v>0</v>
      </c>
      <c r="V5" s="1">
        <f t="shared" si="4"/>
        <v>0</v>
      </c>
      <c r="W5" s="5">
        <f>T5</f>
        <v>0.5178571428571429</v>
      </c>
      <c r="X5" s="5">
        <f t="shared" si="5"/>
        <v>6.1178571428571429</v>
      </c>
    </row>
    <row r="6" spans="1:24">
      <c r="A6" t="s">
        <v>31</v>
      </c>
      <c r="B6">
        <v>3</v>
      </c>
      <c r="C6" s="7">
        <v>42</v>
      </c>
      <c r="D6">
        <v>35</v>
      </c>
      <c r="E6">
        <v>5</v>
      </c>
      <c r="F6">
        <v>39</v>
      </c>
      <c r="G6">
        <v>38</v>
      </c>
      <c r="H6" s="1">
        <f t="shared" si="0"/>
        <v>0.6</v>
      </c>
      <c r="I6">
        <f t="shared" si="1"/>
        <v>1.0769230769230769</v>
      </c>
      <c r="J6">
        <f t="shared" si="2"/>
        <v>0.92105263157894735</v>
      </c>
      <c r="K6" s="11">
        <v>0</v>
      </c>
      <c r="L6" s="11">
        <v>3</v>
      </c>
      <c r="M6" s="11">
        <v>1</v>
      </c>
      <c r="N6" s="11">
        <v>0</v>
      </c>
      <c r="O6" s="11">
        <v>4</v>
      </c>
      <c r="P6" s="11">
        <v>6</v>
      </c>
      <c r="Q6" s="11">
        <v>0</v>
      </c>
      <c r="R6" s="11">
        <v>1</v>
      </c>
      <c r="S6" s="11">
        <v>7</v>
      </c>
      <c r="T6" s="1">
        <f t="shared" si="3"/>
        <v>0</v>
      </c>
      <c r="U6" s="1">
        <f t="shared" si="6"/>
        <v>4.9214285714285717</v>
      </c>
      <c r="V6" s="1">
        <f t="shared" si="4"/>
        <v>6.6228571428571428</v>
      </c>
      <c r="W6" s="5">
        <f>AVERAGE(T6:V6)</f>
        <v>3.848095238095238</v>
      </c>
      <c r="X6" s="5">
        <f t="shared" si="5"/>
        <v>6.4460709465972617</v>
      </c>
    </row>
    <row r="7" spans="1:24">
      <c r="A7" t="s">
        <v>14</v>
      </c>
      <c r="B7">
        <v>1</v>
      </c>
      <c r="C7" s="7">
        <v>29</v>
      </c>
      <c r="D7">
        <v>0</v>
      </c>
      <c r="E7">
        <v>5</v>
      </c>
      <c r="F7">
        <v>39</v>
      </c>
      <c r="G7">
        <v>0</v>
      </c>
      <c r="H7" s="1">
        <f t="shared" si="0"/>
        <v>0.2</v>
      </c>
      <c r="I7">
        <f t="shared" si="1"/>
        <v>0.74358974358974361</v>
      </c>
      <c r="J7">
        <f t="shared" si="2"/>
        <v>0</v>
      </c>
      <c r="K7" s="11">
        <v>1</v>
      </c>
      <c r="L7" s="11">
        <v>2</v>
      </c>
      <c r="M7" s="11">
        <v>0</v>
      </c>
      <c r="N7" s="11">
        <v>0</v>
      </c>
      <c r="O7" s="11">
        <v>2</v>
      </c>
      <c r="P7" s="11">
        <v>0</v>
      </c>
      <c r="Q7" s="11">
        <v>0</v>
      </c>
      <c r="R7" s="11">
        <v>2</v>
      </c>
      <c r="S7" s="11">
        <v>0</v>
      </c>
      <c r="T7" s="1">
        <f t="shared" si="3"/>
        <v>5</v>
      </c>
      <c r="U7" s="1">
        <f t="shared" si="6"/>
        <v>4.8413793103448279</v>
      </c>
      <c r="V7" s="1">
        <f t="shared" si="4"/>
        <v>0</v>
      </c>
      <c r="W7" s="5">
        <f>AVERAGE(T7:U7)</f>
        <v>4.9206896551724135</v>
      </c>
      <c r="X7" s="5">
        <f t="shared" si="5"/>
        <v>5.8642793987621573</v>
      </c>
    </row>
    <row r="8" spans="1:24">
      <c r="A8" t="s">
        <v>27</v>
      </c>
      <c r="B8">
        <v>3</v>
      </c>
      <c r="C8" s="7">
        <v>39</v>
      </c>
      <c r="D8">
        <v>30</v>
      </c>
      <c r="E8">
        <v>5</v>
      </c>
      <c r="F8">
        <v>39</v>
      </c>
      <c r="G8">
        <v>38</v>
      </c>
      <c r="H8" s="1">
        <f t="shared" si="0"/>
        <v>0.6</v>
      </c>
      <c r="I8">
        <f t="shared" si="1"/>
        <v>1</v>
      </c>
      <c r="J8">
        <f t="shared" si="2"/>
        <v>0.78947368421052633</v>
      </c>
      <c r="K8" s="11">
        <v>0</v>
      </c>
      <c r="L8" s="11">
        <v>1</v>
      </c>
      <c r="M8" s="11">
        <v>1</v>
      </c>
      <c r="N8" s="11">
        <v>0</v>
      </c>
      <c r="O8" s="11">
        <v>2</v>
      </c>
      <c r="P8" s="11">
        <v>3</v>
      </c>
      <c r="Q8" s="11">
        <v>0</v>
      </c>
      <c r="R8" s="11">
        <v>4</v>
      </c>
      <c r="S8" s="11">
        <v>0</v>
      </c>
      <c r="T8" s="1">
        <f t="shared" si="3"/>
        <v>0</v>
      </c>
      <c r="U8" s="1">
        <f t="shared" si="6"/>
        <v>3.2</v>
      </c>
      <c r="V8" s="1">
        <f t="shared" si="4"/>
        <v>3.1666666666666665</v>
      </c>
      <c r="W8" s="5">
        <f>AVERAGE(T8:V8)</f>
        <v>2.1222222222222222</v>
      </c>
      <c r="X8" s="5">
        <f t="shared" si="5"/>
        <v>4.5116959064327489</v>
      </c>
    </row>
    <row r="9" spans="1:24">
      <c r="A9" t="s">
        <v>17</v>
      </c>
      <c r="B9">
        <v>1</v>
      </c>
      <c r="C9" s="7">
        <v>33</v>
      </c>
      <c r="D9">
        <v>17</v>
      </c>
      <c r="E9">
        <v>5</v>
      </c>
      <c r="F9">
        <v>39</v>
      </c>
      <c r="G9">
        <v>38</v>
      </c>
      <c r="H9" s="1">
        <f t="shared" si="0"/>
        <v>0.2</v>
      </c>
      <c r="I9">
        <f t="shared" si="1"/>
        <v>0.84615384615384615</v>
      </c>
      <c r="J9">
        <f t="shared" si="2"/>
        <v>0.44736842105263158</v>
      </c>
      <c r="K9" s="11">
        <v>0</v>
      </c>
      <c r="L9" s="11">
        <v>1</v>
      </c>
      <c r="M9" s="11">
        <v>1</v>
      </c>
      <c r="N9" s="11">
        <v>1</v>
      </c>
      <c r="O9" s="11">
        <v>2</v>
      </c>
      <c r="P9" s="11">
        <v>1</v>
      </c>
      <c r="Q9" s="11">
        <v>0</v>
      </c>
      <c r="R9" s="11">
        <v>3</v>
      </c>
      <c r="S9" s="11">
        <v>5</v>
      </c>
      <c r="T9" s="1">
        <f t="shared" si="3"/>
        <v>2.5</v>
      </c>
      <c r="U9" s="1">
        <f t="shared" si="6"/>
        <v>3.4272727272727272</v>
      </c>
      <c r="V9" s="1">
        <f t="shared" si="4"/>
        <v>6.7058823529411766</v>
      </c>
      <c r="W9" s="5">
        <f>AVERAGE(T9:U9)</f>
        <v>2.9636363636363638</v>
      </c>
      <c r="X9" s="5">
        <f t="shared" si="5"/>
        <v>4.4571586308428417</v>
      </c>
    </row>
    <row r="10" spans="1:24">
      <c r="A10" t="s">
        <v>23</v>
      </c>
      <c r="B10">
        <v>1</v>
      </c>
      <c r="C10" s="7">
        <v>0</v>
      </c>
      <c r="D10">
        <v>0</v>
      </c>
      <c r="E10">
        <v>5</v>
      </c>
      <c r="F10">
        <v>0</v>
      </c>
      <c r="G10">
        <v>0</v>
      </c>
      <c r="H10" s="1">
        <f t="shared" si="0"/>
        <v>0.2</v>
      </c>
      <c r="I10">
        <f t="shared" si="1"/>
        <v>0</v>
      </c>
      <c r="J10">
        <f t="shared" si="2"/>
        <v>0</v>
      </c>
      <c r="K10" s="11">
        <v>1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">
        <f t="shared" si="3"/>
        <v>5</v>
      </c>
      <c r="U10" s="1">
        <f t="shared" si="6"/>
        <v>0</v>
      </c>
      <c r="V10" s="1">
        <f t="shared" si="4"/>
        <v>0</v>
      </c>
      <c r="W10" s="5">
        <f>T10</f>
        <v>5</v>
      </c>
      <c r="X10" s="5">
        <f t="shared" si="5"/>
        <v>5.2</v>
      </c>
    </row>
    <row r="11" spans="1:24">
      <c r="A11" t="s">
        <v>20</v>
      </c>
      <c r="B11">
        <v>3</v>
      </c>
      <c r="C11" s="7">
        <v>31</v>
      </c>
      <c r="D11">
        <v>11</v>
      </c>
      <c r="E11">
        <v>5</v>
      </c>
      <c r="F11">
        <v>39</v>
      </c>
      <c r="G11">
        <v>38</v>
      </c>
      <c r="H11" s="1">
        <f t="shared" si="0"/>
        <v>0.6</v>
      </c>
      <c r="I11">
        <f t="shared" si="1"/>
        <v>0.79487179487179482</v>
      </c>
      <c r="J11">
        <f t="shared" si="2"/>
        <v>0.28947368421052633</v>
      </c>
      <c r="K11" s="11">
        <v>1</v>
      </c>
      <c r="L11" s="11">
        <v>0</v>
      </c>
      <c r="M11" s="11">
        <v>0</v>
      </c>
      <c r="N11" s="11">
        <v>1</v>
      </c>
      <c r="O11" s="11">
        <v>2</v>
      </c>
      <c r="P11" s="11">
        <v>0</v>
      </c>
      <c r="Q11" s="11">
        <v>1</v>
      </c>
      <c r="R11" s="11">
        <v>2</v>
      </c>
      <c r="S11" s="11">
        <v>2</v>
      </c>
      <c r="T11" s="1">
        <f t="shared" si="3"/>
        <v>3</v>
      </c>
      <c r="U11" s="1">
        <f t="shared" si="6"/>
        <v>2.0129032258064519</v>
      </c>
      <c r="V11" s="1">
        <f t="shared" si="4"/>
        <v>2.0727272727272728</v>
      </c>
      <c r="W11" s="5">
        <f>AVERAGE(T11:V11)</f>
        <v>2.3618768328445747</v>
      </c>
      <c r="X11" s="5">
        <f t="shared" si="5"/>
        <v>4.0462223119268961</v>
      </c>
    </row>
    <row r="12" spans="1:24">
      <c r="A12" t="s">
        <v>24</v>
      </c>
      <c r="B12">
        <v>3</v>
      </c>
      <c r="C12" s="7">
        <v>23</v>
      </c>
      <c r="D12">
        <v>3</v>
      </c>
      <c r="E12">
        <v>5</v>
      </c>
      <c r="F12">
        <v>39</v>
      </c>
      <c r="G12">
        <v>38</v>
      </c>
      <c r="H12" s="1">
        <f t="shared" si="0"/>
        <v>0.6</v>
      </c>
      <c r="I12">
        <f t="shared" si="1"/>
        <v>0.58974358974358976</v>
      </c>
      <c r="J12">
        <f t="shared" si="2"/>
        <v>7.8947368421052627E-2</v>
      </c>
      <c r="K12" s="11">
        <v>1</v>
      </c>
      <c r="L12" s="11">
        <v>2</v>
      </c>
      <c r="M12" s="11">
        <v>0</v>
      </c>
      <c r="N12" s="11">
        <v>1</v>
      </c>
      <c r="O12" s="11">
        <v>2</v>
      </c>
      <c r="P12" s="11">
        <v>0</v>
      </c>
      <c r="Q12" s="11">
        <v>1</v>
      </c>
      <c r="R12" s="11">
        <v>0</v>
      </c>
      <c r="S12" s="11">
        <v>0</v>
      </c>
      <c r="T12" s="1">
        <f t="shared" si="3"/>
        <v>3</v>
      </c>
      <c r="U12" s="1">
        <f t="shared" si="6"/>
        <v>5.0869565217391299</v>
      </c>
      <c r="V12" s="1">
        <f t="shared" si="4"/>
        <v>0</v>
      </c>
      <c r="W12" s="5">
        <f>AVERAGE(T12:V12)</f>
        <v>2.695652173913043</v>
      </c>
      <c r="X12" s="5">
        <f t="shared" si="5"/>
        <v>3.9643431320776852</v>
      </c>
    </row>
    <row r="13" spans="1:24">
      <c r="A13" t="s">
        <v>28</v>
      </c>
      <c r="B13">
        <v>0</v>
      </c>
      <c r="C13" s="7">
        <v>25</v>
      </c>
      <c r="D13">
        <v>11</v>
      </c>
      <c r="E13">
        <v>5</v>
      </c>
      <c r="F13">
        <v>39</v>
      </c>
      <c r="G13">
        <v>38</v>
      </c>
      <c r="H13" s="1">
        <f t="shared" si="0"/>
        <v>0</v>
      </c>
      <c r="I13">
        <f t="shared" si="1"/>
        <v>0.64102564102564108</v>
      </c>
      <c r="J13">
        <f t="shared" si="2"/>
        <v>0.28947368421052633</v>
      </c>
      <c r="K13" s="11">
        <v>0</v>
      </c>
      <c r="L13" s="11">
        <v>2</v>
      </c>
      <c r="M13" s="11">
        <v>0</v>
      </c>
      <c r="N13" s="11">
        <v>0</v>
      </c>
      <c r="O13" s="11">
        <v>3</v>
      </c>
      <c r="P13" s="11">
        <v>0</v>
      </c>
      <c r="Q13" s="11">
        <v>0</v>
      </c>
      <c r="R13" s="11">
        <v>0</v>
      </c>
      <c r="S13" s="11">
        <v>2</v>
      </c>
      <c r="T13" s="1">
        <f t="shared" si="3"/>
        <v>0</v>
      </c>
      <c r="U13" s="1">
        <f t="shared" si="6"/>
        <v>5.46</v>
      </c>
      <c r="V13" s="1">
        <f t="shared" si="4"/>
        <v>2.0727272727272728</v>
      </c>
      <c r="W13" s="5">
        <f>AVERAGE(T13:V13)</f>
        <v>2.5109090909090912</v>
      </c>
      <c r="X13" s="5">
        <f t="shared" si="5"/>
        <v>3.4414084161452587</v>
      </c>
    </row>
    <row r="14" spans="1:24">
      <c r="A14" t="s">
        <v>18</v>
      </c>
      <c r="B14">
        <v>1</v>
      </c>
      <c r="C14" s="7">
        <v>6</v>
      </c>
      <c r="D14">
        <v>12</v>
      </c>
      <c r="E14">
        <v>5</v>
      </c>
      <c r="F14">
        <v>39</v>
      </c>
      <c r="G14">
        <v>38</v>
      </c>
      <c r="H14" s="1">
        <f t="shared" si="0"/>
        <v>0.2</v>
      </c>
      <c r="I14">
        <f t="shared" si="1"/>
        <v>0.15384615384615385</v>
      </c>
      <c r="J14">
        <f t="shared" si="2"/>
        <v>0.31578947368421051</v>
      </c>
      <c r="K14" s="11">
        <v>0</v>
      </c>
      <c r="L14" s="11">
        <v>0</v>
      </c>
      <c r="M14" s="11">
        <v>0</v>
      </c>
      <c r="N14" s="11">
        <v>0</v>
      </c>
      <c r="O14" s="11">
        <v>2</v>
      </c>
      <c r="P14" s="11">
        <v>0</v>
      </c>
      <c r="Q14" s="11">
        <v>0</v>
      </c>
      <c r="R14" s="11">
        <v>0</v>
      </c>
      <c r="S14" s="11">
        <v>0</v>
      </c>
      <c r="T14" s="1">
        <f t="shared" si="3"/>
        <v>0</v>
      </c>
      <c r="U14" s="1">
        <f t="shared" si="6"/>
        <v>6.5</v>
      </c>
      <c r="V14" s="1">
        <f t="shared" si="4"/>
        <v>0</v>
      </c>
      <c r="W14" s="5">
        <f>AVERAGE(T14:V14)</f>
        <v>2.1666666666666665</v>
      </c>
      <c r="X14" s="5">
        <f t="shared" si="5"/>
        <v>2.8363022941970311</v>
      </c>
    </row>
    <row r="15" spans="1:24">
      <c r="A15" t="s">
        <v>26</v>
      </c>
      <c r="B15">
        <v>1</v>
      </c>
      <c r="C15" s="7">
        <v>26</v>
      </c>
      <c r="D15">
        <v>0</v>
      </c>
      <c r="E15">
        <v>5</v>
      </c>
      <c r="F15">
        <v>39</v>
      </c>
      <c r="G15">
        <v>0</v>
      </c>
      <c r="H15" s="1">
        <f t="shared" si="0"/>
        <v>0.2</v>
      </c>
      <c r="I15">
        <f t="shared" si="1"/>
        <v>0.66666666666666663</v>
      </c>
      <c r="J15">
        <f t="shared" si="2"/>
        <v>0</v>
      </c>
      <c r="K15" s="11">
        <v>0</v>
      </c>
      <c r="L15" s="11">
        <v>2</v>
      </c>
      <c r="M15" s="11">
        <v>0</v>
      </c>
      <c r="N15" s="11">
        <v>0</v>
      </c>
      <c r="O15" s="11">
        <v>1</v>
      </c>
      <c r="P15" s="11">
        <v>0</v>
      </c>
      <c r="Q15" s="11">
        <v>0</v>
      </c>
      <c r="R15" s="11">
        <v>0</v>
      </c>
      <c r="S15" s="11">
        <v>1</v>
      </c>
      <c r="T15" s="1">
        <f t="shared" si="3"/>
        <v>0</v>
      </c>
      <c r="U15" s="1">
        <f t="shared" si="6"/>
        <v>3.75</v>
      </c>
      <c r="V15" s="1">
        <f t="shared" si="4"/>
        <v>0</v>
      </c>
      <c r="W15" s="5">
        <f>AVERAGE(T15:U15)</f>
        <v>1.875</v>
      </c>
      <c r="X15" s="5">
        <f t="shared" si="5"/>
        <v>2.7416666666666667</v>
      </c>
    </row>
    <row r="16" spans="1:24">
      <c r="A16" t="s">
        <v>35</v>
      </c>
      <c r="B16">
        <v>2</v>
      </c>
      <c r="C16" s="7">
        <v>15</v>
      </c>
      <c r="D16">
        <v>5</v>
      </c>
      <c r="E16">
        <v>5</v>
      </c>
      <c r="F16">
        <v>39</v>
      </c>
      <c r="G16">
        <v>38</v>
      </c>
      <c r="H16" s="1">
        <f t="shared" si="0"/>
        <v>0.4</v>
      </c>
      <c r="I16">
        <f t="shared" si="1"/>
        <v>0.38461538461538464</v>
      </c>
      <c r="J16">
        <f t="shared" si="2"/>
        <v>0.13157894736842105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3</v>
      </c>
      <c r="S16" s="11">
        <v>1</v>
      </c>
      <c r="T16" s="1">
        <f t="shared" si="3"/>
        <v>0</v>
      </c>
      <c r="U16" s="1">
        <f t="shared" si="6"/>
        <v>2.34</v>
      </c>
      <c r="V16" s="1">
        <f t="shared" si="4"/>
        <v>2.2800000000000002</v>
      </c>
      <c r="W16" s="5">
        <f>AVERAGE(T16:V16)</f>
        <v>1.54</v>
      </c>
      <c r="X16" s="5">
        <f t="shared" si="5"/>
        <v>2.4561943319838058</v>
      </c>
    </row>
    <row r="17" spans="1:24">
      <c r="A17" t="s">
        <v>21</v>
      </c>
      <c r="B17">
        <v>0</v>
      </c>
      <c r="C17" s="7">
        <v>18</v>
      </c>
      <c r="D17">
        <v>0</v>
      </c>
      <c r="E17">
        <v>5</v>
      </c>
      <c r="F17">
        <v>39</v>
      </c>
      <c r="G17">
        <v>0</v>
      </c>
      <c r="H17" s="1">
        <f t="shared" si="0"/>
        <v>0</v>
      </c>
      <c r="I17">
        <f t="shared" si="1"/>
        <v>0.46153846153846156</v>
      </c>
      <c r="J17">
        <f t="shared" si="2"/>
        <v>0</v>
      </c>
      <c r="K17" s="11">
        <v>0</v>
      </c>
      <c r="L17" s="11">
        <v>0</v>
      </c>
      <c r="M17" s="11">
        <v>0</v>
      </c>
      <c r="N17" s="11">
        <v>0</v>
      </c>
      <c r="O17" s="11">
        <v>1</v>
      </c>
      <c r="P17" s="11">
        <v>0</v>
      </c>
      <c r="Q17" s="11">
        <v>0</v>
      </c>
      <c r="R17" s="11">
        <v>0</v>
      </c>
      <c r="S17" s="11">
        <v>0</v>
      </c>
      <c r="T17" s="1">
        <f t="shared" si="3"/>
        <v>0</v>
      </c>
      <c r="U17" s="1">
        <f t="shared" si="6"/>
        <v>1.0833333333333333</v>
      </c>
      <c r="V17" s="1">
        <f t="shared" si="4"/>
        <v>0</v>
      </c>
      <c r="W17" s="5">
        <f>AVERAGE(T17:U17)</f>
        <v>0.54166666666666663</v>
      </c>
      <c r="X17" s="5">
        <f t="shared" si="5"/>
        <v>1.0032051282051282</v>
      </c>
    </row>
    <row r="18" spans="1:24">
      <c r="A18" t="s">
        <v>9</v>
      </c>
      <c r="B18">
        <v>3</v>
      </c>
      <c r="C18" s="7">
        <v>0</v>
      </c>
      <c r="D18">
        <v>0</v>
      </c>
      <c r="E18">
        <v>5</v>
      </c>
      <c r="F18">
        <v>0</v>
      </c>
      <c r="G18">
        <v>0</v>
      </c>
      <c r="H18" s="1">
        <f t="shared" si="0"/>
        <v>0.6</v>
      </c>
      <c r="I18">
        <f t="shared" si="1"/>
        <v>0</v>
      </c>
      <c r="J18">
        <f t="shared" si="2"/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">
        <f t="shared" si="3"/>
        <v>0</v>
      </c>
      <c r="U18" s="1">
        <f t="shared" si="6"/>
        <v>0</v>
      </c>
      <c r="V18" s="1">
        <f t="shared" si="4"/>
        <v>0</v>
      </c>
      <c r="W18" s="5">
        <f>T18</f>
        <v>0</v>
      </c>
      <c r="X18" s="5">
        <f t="shared" si="5"/>
        <v>0.6</v>
      </c>
    </row>
    <row r="19" spans="1:24">
      <c r="A19" t="s">
        <v>13</v>
      </c>
      <c r="B19">
        <v>3</v>
      </c>
      <c r="C19" s="7">
        <v>0</v>
      </c>
      <c r="D19">
        <v>0</v>
      </c>
      <c r="E19">
        <v>5</v>
      </c>
      <c r="F19">
        <v>0</v>
      </c>
      <c r="G19">
        <v>0</v>
      </c>
      <c r="H19" s="1">
        <f t="shared" si="0"/>
        <v>0.6</v>
      </c>
      <c r="I19">
        <f t="shared" si="1"/>
        <v>0</v>
      </c>
      <c r="J19">
        <f t="shared" si="2"/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">
        <f t="shared" si="3"/>
        <v>0</v>
      </c>
      <c r="U19" s="1">
        <f t="shared" si="6"/>
        <v>0</v>
      </c>
      <c r="V19" s="1">
        <f t="shared" si="4"/>
        <v>0</v>
      </c>
      <c r="W19" s="5">
        <f>T19</f>
        <v>0</v>
      </c>
      <c r="X19" s="5">
        <f t="shared" si="5"/>
        <v>0.6</v>
      </c>
    </row>
    <row r="20" spans="1:24">
      <c r="A20" t="s">
        <v>29</v>
      </c>
      <c r="B20">
        <v>3</v>
      </c>
      <c r="C20" s="7">
        <v>0</v>
      </c>
      <c r="D20">
        <v>0</v>
      </c>
      <c r="E20">
        <v>5</v>
      </c>
      <c r="F20">
        <v>0</v>
      </c>
      <c r="G20">
        <v>0</v>
      </c>
      <c r="H20" s="1">
        <f t="shared" si="0"/>
        <v>0.6</v>
      </c>
      <c r="I20">
        <f t="shared" si="1"/>
        <v>0</v>
      </c>
      <c r="J20">
        <f t="shared" si="2"/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">
        <f t="shared" si="3"/>
        <v>0</v>
      </c>
      <c r="U20" s="1">
        <f t="shared" si="6"/>
        <v>0</v>
      </c>
      <c r="V20" s="1">
        <f t="shared" si="4"/>
        <v>0</v>
      </c>
      <c r="W20" s="5">
        <f>T20</f>
        <v>0</v>
      </c>
      <c r="X20" s="5">
        <f t="shared" si="5"/>
        <v>0.6</v>
      </c>
    </row>
    <row r="21" spans="1:24">
      <c r="A21" t="s">
        <v>16</v>
      </c>
      <c r="B21">
        <v>1</v>
      </c>
      <c r="C21" s="7">
        <v>5</v>
      </c>
      <c r="D21">
        <v>0</v>
      </c>
      <c r="E21">
        <v>5</v>
      </c>
      <c r="F21">
        <v>13</v>
      </c>
      <c r="G21">
        <v>0</v>
      </c>
      <c r="H21" s="1">
        <f t="shared" si="0"/>
        <v>0.2</v>
      </c>
      <c r="I21">
        <f t="shared" si="1"/>
        <v>0.38461538461538464</v>
      </c>
      <c r="J21">
        <f t="shared" si="2"/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">
        <f t="shared" si="3"/>
        <v>0</v>
      </c>
      <c r="U21" s="1">
        <f t="shared" si="6"/>
        <v>0</v>
      </c>
      <c r="V21" s="1">
        <f t="shared" si="4"/>
        <v>0</v>
      </c>
      <c r="W21" s="5">
        <f>AVERAGE(T21:U21)</f>
        <v>0</v>
      </c>
      <c r="X21" s="5">
        <f t="shared" si="5"/>
        <v>0.58461538461538465</v>
      </c>
    </row>
    <row r="22" spans="1:24">
      <c r="A22" t="s">
        <v>25</v>
      </c>
      <c r="B22">
        <v>2</v>
      </c>
      <c r="C22" s="7">
        <v>0</v>
      </c>
      <c r="D22">
        <v>0</v>
      </c>
      <c r="E22">
        <v>5</v>
      </c>
      <c r="F22">
        <v>0</v>
      </c>
      <c r="G22">
        <v>0</v>
      </c>
      <c r="H22" s="1">
        <f t="shared" si="0"/>
        <v>0.4</v>
      </c>
      <c r="I22">
        <f t="shared" si="1"/>
        <v>0</v>
      </c>
      <c r="J22">
        <f t="shared" si="2"/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">
        <f t="shared" si="3"/>
        <v>0</v>
      </c>
      <c r="U22" s="1">
        <f t="shared" si="6"/>
        <v>0</v>
      </c>
      <c r="V22" s="1">
        <f t="shared" si="4"/>
        <v>0</v>
      </c>
      <c r="W22" s="5">
        <f t="shared" ref="W22:W27" si="7">T22</f>
        <v>0</v>
      </c>
      <c r="X22" s="5">
        <f t="shared" si="5"/>
        <v>0.4</v>
      </c>
    </row>
    <row r="23" spans="1:24">
      <c r="A23" t="s">
        <v>10</v>
      </c>
      <c r="B23">
        <v>1</v>
      </c>
      <c r="C23" s="7">
        <v>0</v>
      </c>
      <c r="D23">
        <v>0</v>
      </c>
      <c r="E23">
        <v>5</v>
      </c>
      <c r="F23">
        <v>0</v>
      </c>
      <c r="G23">
        <v>0</v>
      </c>
      <c r="H23" s="1">
        <f t="shared" si="0"/>
        <v>0.2</v>
      </c>
      <c r="I23">
        <f t="shared" si="1"/>
        <v>0</v>
      </c>
      <c r="J23">
        <f t="shared" si="2"/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">
        <f t="shared" si="3"/>
        <v>0</v>
      </c>
      <c r="U23" s="1">
        <f t="shared" si="6"/>
        <v>0</v>
      </c>
      <c r="V23" s="1">
        <f t="shared" si="4"/>
        <v>0</v>
      </c>
      <c r="W23" s="5">
        <f t="shared" si="7"/>
        <v>0</v>
      </c>
      <c r="X23" s="5">
        <f t="shared" si="5"/>
        <v>0.2</v>
      </c>
    </row>
    <row r="24" spans="1:24">
      <c r="A24" t="s">
        <v>12</v>
      </c>
      <c r="B24">
        <v>0</v>
      </c>
      <c r="C24" s="7">
        <v>0</v>
      </c>
      <c r="D24">
        <v>0</v>
      </c>
      <c r="E24">
        <v>5</v>
      </c>
      <c r="F24">
        <v>0</v>
      </c>
      <c r="G24">
        <v>0</v>
      </c>
      <c r="H24" s="1">
        <f t="shared" si="0"/>
        <v>0</v>
      </c>
      <c r="I24">
        <f t="shared" si="1"/>
        <v>0</v>
      </c>
      <c r="J24">
        <f t="shared" si="2"/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">
        <f t="shared" si="3"/>
        <v>0</v>
      </c>
      <c r="U24" s="1">
        <f t="shared" si="6"/>
        <v>0</v>
      </c>
      <c r="V24" s="1">
        <f t="shared" si="4"/>
        <v>0</v>
      </c>
      <c r="W24" s="5">
        <f t="shared" si="7"/>
        <v>0</v>
      </c>
      <c r="X24" s="5">
        <f t="shared" si="5"/>
        <v>0</v>
      </c>
    </row>
    <row r="25" spans="1:24">
      <c r="A25" t="s">
        <v>19</v>
      </c>
      <c r="B25">
        <v>0</v>
      </c>
      <c r="C25" s="7">
        <v>0</v>
      </c>
      <c r="D25">
        <v>0</v>
      </c>
      <c r="E25">
        <v>5</v>
      </c>
      <c r="F25">
        <v>0</v>
      </c>
      <c r="G25">
        <v>0</v>
      </c>
      <c r="H25" s="1">
        <f t="shared" si="0"/>
        <v>0</v>
      </c>
      <c r="I25">
        <f t="shared" si="1"/>
        <v>0</v>
      </c>
      <c r="J25">
        <f t="shared" si="2"/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">
        <f t="shared" si="3"/>
        <v>0</v>
      </c>
      <c r="U25" s="1">
        <f t="shared" si="6"/>
        <v>0</v>
      </c>
      <c r="V25" s="1">
        <f t="shared" si="4"/>
        <v>0</v>
      </c>
      <c r="W25" s="5">
        <f t="shared" si="7"/>
        <v>0</v>
      </c>
      <c r="X25" s="5">
        <f t="shared" si="5"/>
        <v>0</v>
      </c>
    </row>
    <row r="26" spans="1:24">
      <c r="A26" t="s">
        <v>22</v>
      </c>
      <c r="B26">
        <v>0</v>
      </c>
      <c r="C26" s="7">
        <v>0</v>
      </c>
      <c r="D26">
        <v>0</v>
      </c>
      <c r="E26">
        <v>5</v>
      </c>
      <c r="F26">
        <v>0</v>
      </c>
      <c r="G26">
        <v>0</v>
      </c>
      <c r="H26" s="1">
        <f t="shared" si="0"/>
        <v>0</v>
      </c>
      <c r="I26">
        <f t="shared" si="1"/>
        <v>0</v>
      </c>
      <c r="J26">
        <f t="shared" si="2"/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">
        <f t="shared" si="3"/>
        <v>0</v>
      </c>
      <c r="U26" s="1">
        <f t="shared" si="6"/>
        <v>0</v>
      </c>
      <c r="V26" s="1">
        <f t="shared" si="4"/>
        <v>0</v>
      </c>
      <c r="W26" s="5">
        <f t="shared" si="7"/>
        <v>0</v>
      </c>
      <c r="X26" s="5">
        <f t="shared" si="5"/>
        <v>0</v>
      </c>
    </row>
    <row r="27" spans="1:24">
      <c r="A27" t="s">
        <v>30</v>
      </c>
      <c r="B27">
        <v>0</v>
      </c>
      <c r="C27" s="7">
        <v>0</v>
      </c>
      <c r="D27">
        <v>0</v>
      </c>
      <c r="E27">
        <v>4</v>
      </c>
      <c r="F27">
        <v>0</v>
      </c>
      <c r="G27">
        <v>0</v>
      </c>
      <c r="H27" s="1">
        <f t="shared" si="0"/>
        <v>0</v>
      </c>
      <c r="I27">
        <f t="shared" si="1"/>
        <v>0</v>
      </c>
      <c r="J27">
        <f t="shared" si="2"/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">
        <f t="shared" si="3"/>
        <v>0</v>
      </c>
      <c r="U27" s="1">
        <f t="shared" si="6"/>
        <v>0</v>
      </c>
      <c r="V27" s="1">
        <f t="shared" si="4"/>
        <v>0</v>
      </c>
      <c r="W27" s="5">
        <f t="shared" si="7"/>
        <v>0</v>
      </c>
      <c r="X27" s="5">
        <f t="shared" si="5"/>
        <v>0</v>
      </c>
    </row>
    <row r="28" spans="1:24" s="4" customFormat="1">
      <c r="A28" s="4" t="s">
        <v>33</v>
      </c>
      <c r="B28" s="4">
        <f>SUM(B3:B27)</f>
        <v>60</v>
      </c>
      <c r="C28" s="8">
        <f>SUM(C3:C27)</f>
        <v>537</v>
      </c>
      <c r="D28" s="4">
        <f>SUM(D3:D27)</f>
        <v>281</v>
      </c>
      <c r="H28" s="5"/>
      <c r="K28" s="12"/>
      <c r="L28" s="12"/>
      <c r="M28" s="12"/>
      <c r="N28" s="12"/>
      <c r="O28" s="12"/>
      <c r="P28" s="12"/>
      <c r="Q28" s="12"/>
      <c r="R28" s="12"/>
      <c r="S28" s="12"/>
      <c r="T28" s="9">
        <f>AVERAGE(T3:T27)</f>
        <v>0.76071428571428568</v>
      </c>
      <c r="U28" s="5">
        <f>AVERAGE(U6,U9:U13,U15:U16,U19,U21:U23,U27)</f>
        <v>2.0768123881728369</v>
      </c>
      <c r="V28" s="5">
        <f>AVERAGE(V6,V10,V15,V22:V23,V27)</f>
        <v>1.1038095238095238</v>
      </c>
      <c r="W28" s="5">
        <f>AVERAGE(T28:V28)</f>
        <v>1.3137787325655488</v>
      </c>
      <c r="X28" s="5"/>
    </row>
  </sheetData>
  <mergeCells count="10">
    <mergeCell ref="X1:X2"/>
    <mergeCell ref="T1:V1"/>
    <mergeCell ref="W1:W2"/>
    <mergeCell ref="A1:A2"/>
    <mergeCell ref="B1:D1"/>
    <mergeCell ref="H1:J1"/>
    <mergeCell ref="K1:M1"/>
    <mergeCell ref="N1:P1"/>
    <mergeCell ref="Q1:S1"/>
    <mergeCell ref="E1:G1"/>
  </mergeCells>
  <phoneticPr fontId="4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05"/>
  <sheetViews>
    <sheetView topLeftCell="A109" workbookViewId="0">
      <selection activeCell="M23" sqref="M23"/>
    </sheetView>
  </sheetViews>
  <sheetFormatPr defaultRowHeight="15"/>
  <cols>
    <col min="1" max="1" width="21.42578125" customWidth="1"/>
    <col min="2" max="2" width="18.140625" customWidth="1"/>
    <col min="3" max="3" width="8.140625" style="7" customWidth="1"/>
    <col min="4" max="4" width="8.42578125" style="7" customWidth="1"/>
    <col min="5" max="5" width="8.140625" style="7" customWidth="1"/>
    <col min="6" max="6" width="6" customWidth="1"/>
    <col min="7" max="7" width="6.28515625" customWidth="1"/>
    <col min="8" max="8" width="6.140625" customWidth="1"/>
    <col min="9" max="9" width="6.42578125" customWidth="1"/>
    <col min="10" max="10" width="6.28515625" customWidth="1"/>
    <col min="11" max="11" width="6.42578125" customWidth="1"/>
    <col min="12" max="12" width="6.140625" style="7" customWidth="1"/>
    <col min="13" max="13" width="6" style="7" customWidth="1"/>
    <col min="14" max="14" width="6.42578125" style="7" customWidth="1"/>
    <col min="15" max="15" width="9" style="1" customWidth="1"/>
    <col min="16" max="16" width="7.5703125" style="1" customWidth="1"/>
    <col min="17" max="17" width="8" style="1" customWidth="1"/>
    <col min="18" max="18" width="9.140625" style="1"/>
    <col min="19" max="19" width="12.28515625" style="1" customWidth="1"/>
  </cols>
  <sheetData>
    <row r="1" spans="1:19">
      <c r="A1" s="35" t="s">
        <v>55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9" ht="57.75" customHeight="1">
      <c r="A2" s="35" t="s">
        <v>5</v>
      </c>
      <c r="B2" s="35" t="s">
        <v>36</v>
      </c>
      <c r="C2" s="38" t="s">
        <v>353</v>
      </c>
      <c r="D2" s="38"/>
      <c r="E2" s="38"/>
      <c r="F2" s="32" t="s">
        <v>43</v>
      </c>
      <c r="G2" s="32"/>
      <c r="H2" s="32"/>
      <c r="I2" s="32"/>
      <c r="J2" s="32"/>
      <c r="K2" s="32"/>
      <c r="L2" s="32"/>
      <c r="M2" s="32"/>
      <c r="N2" s="32"/>
      <c r="O2" s="33" t="s">
        <v>44</v>
      </c>
      <c r="P2" s="33"/>
      <c r="Q2" s="33"/>
      <c r="R2" s="29" t="s">
        <v>49</v>
      </c>
      <c r="S2" s="36" t="s">
        <v>352</v>
      </c>
    </row>
    <row r="3" spans="1:19">
      <c r="A3" s="35"/>
      <c r="B3" s="35"/>
      <c r="C3" s="37" t="s">
        <v>4</v>
      </c>
      <c r="D3" s="37" t="s">
        <v>2</v>
      </c>
      <c r="E3" s="37" t="s">
        <v>3</v>
      </c>
      <c r="F3" s="35" t="s">
        <v>37</v>
      </c>
      <c r="G3" s="35"/>
      <c r="H3" s="35"/>
      <c r="I3" s="35" t="s">
        <v>38</v>
      </c>
      <c r="J3" s="35"/>
      <c r="K3" s="35"/>
      <c r="L3" s="35" t="s">
        <v>39</v>
      </c>
      <c r="M3" s="35"/>
      <c r="N3" s="35"/>
      <c r="O3" s="36" t="s">
        <v>4</v>
      </c>
      <c r="P3" s="36" t="s">
        <v>2</v>
      </c>
      <c r="Q3" s="36" t="s">
        <v>3</v>
      </c>
      <c r="R3" s="29"/>
      <c r="S3" s="36"/>
    </row>
    <row r="4" spans="1:19" s="7" customFormat="1">
      <c r="A4" s="35"/>
      <c r="B4" s="35"/>
      <c r="C4" s="37"/>
      <c r="D4" s="37"/>
      <c r="E4" s="37"/>
      <c r="F4" s="7" t="s">
        <v>41</v>
      </c>
      <c r="G4" s="7" t="s">
        <v>40</v>
      </c>
      <c r="H4" s="7" t="s">
        <v>42</v>
      </c>
      <c r="I4" s="7" t="s">
        <v>41</v>
      </c>
      <c r="J4" s="7" t="s">
        <v>40</v>
      </c>
      <c r="K4" s="7" t="s">
        <v>42</v>
      </c>
      <c r="L4" s="7" t="s">
        <v>41</v>
      </c>
      <c r="M4" s="7" t="s">
        <v>40</v>
      </c>
      <c r="N4" s="7" t="s">
        <v>42</v>
      </c>
      <c r="O4" s="36"/>
      <c r="P4" s="36"/>
      <c r="Q4" s="36"/>
      <c r="R4" s="29"/>
      <c r="S4" s="36"/>
    </row>
    <row r="5" spans="1:19" s="15" customFormat="1" ht="11.25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5">
        <v>7</v>
      </c>
      <c r="H5" s="15">
        <v>8</v>
      </c>
      <c r="I5" s="15">
        <v>9</v>
      </c>
      <c r="J5" s="15">
        <v>10</v>
      </c>
      <c r="K5" s="15">
        <v>11</v>
      </c>
      <c r="L5" s="15">
        <v>12</v>
      </c>
      <c r="M5" s="15">
        <v>13</v>
      </c>
      <c r="N5" s="15">
        <v>14</v>
      </c>
      <c r="O5" s="15">
        <v>15</v>
      </c>
      <c r="P5" s="15">
        <v>16</v>
      </c>
      <c r="Q5" s="15">
        <v>17</v>
      </c>
      <c r="R5" s="15">
        <v>18</v>
      </c>
      <c r="S5" s="15">
        <v>19</v>
      </c>
    </row>
    <row r="6" spans="1:19">
      <c r="A6" t="s">
        <v>15</v>
      </c>
      <c r="B6" t="s">
        <v>74</v>
      </c>
      <c r="C6" s="7">
        <v>0</v>
      </c>
      <c r="D6" s="7">
        <v>12</v>
      </c>
      <c r="E6" s="7">
        <v>10</v>
      </c>
      <c r="I6">
        <v>1</v>
      </c>
      <c r="J6">
        <v>1</v>
      </c>
      <c r="K6">
        <v>1</v>
      </c>
      <c r="L6" s="7">
        <v>2</v>
      </c>
      <c r="M6" s="7">
        <v>2</v>
      </c>
      <c r="N6" s="7">
        <v>4</v>
      </c>
      <c r="O6" s="1">
        <f t="shared" ref="O6:O24" si="0">IF(C6=0,0,(SUM(F6:H6)/C6))</f>
        <v>0</v>
      </c>
      <c r="P6" s="1">
        <f t="shared" ref="P6:P24" si="1">IF(D6=0,0,(SUM(I6:K6)/D6))</f>
        <v>0.25</v>
      </c>
      <c r="Q6" s="1">
        <f t="shared" ref="Q6:Q24" si="2">IF(E6=0,0,(SUM(L6:N6)/E6))</f>
        <v>0.8</v>
      </c>
      <c r="R6" s="1">
        <f>AVERAGE(P6:Q6)</f>
        <v>0.52500000000000002</v>
      </c>
      <c r="S6" s="20">
        <f t="shared" ref="S6:S24" si="3">AVERAGE(D6,E6,3*(I6+L6),2*(J6+M6),K6+N6,R6)</f>
        <v>7.0874999999999995</v>
      </c>
    </row>
    <row r="7" spans="1:19" s="1" customFormat="1">
      <c r="B7" t="s">
        <v>62</v>
      </c>
      <c r="C7" s="7">
        <v>0</v>
      </c>
      <c r="D7" s="7">
        <v>13</v>
      </c>
      <c r="E7" s="7">
        <v>6</v>
      </c>
      <c r="F7"/>
      <c r="G7"/>
      <c r="H7"/>
      <c r="I7">
        <v>2</v>
      </c>
      <c r="J7">
        <v>1</v>
      </c>
      <c r="K7">
        <v>2</v>
      </c>
      <c r="L7" s="7">
        <v>3</v>
      </c>
      <c r="M7" s="7"/>
      <c r="N7" s="7">
        <v>2</v>
      </c>
      <c r="O7" s="1">
        <f t="shared" si="0"/>
        <v>0</v>
      </c>
      <c r="P7" s="1">
        <f t="shared" si="1"/>
        <v>0.38461538461538464</v>
      </c>
      <c r="Q7" s="1">
        <f t="shared" si="2"/>
        <v>0.83333333333333337</v>
      </c>
      <c r="R7" s="1">
        <f>AVERAGE(P7:Q7)</f>
        <v>0.60897435897435903</v>
      </c>
      <c r="S7" s="20">
        <f t="shared" si="3"/>
        <v>6.7681623931623927</v>
      </c>
    </row>
    <row r="8" spans="1:19">
      <c r="B8" t="s">
        <v>67</v>
      </c>
      <c r="C8" s="7">
        <v>0</v>
      </c>
      <c r="D8" s="7">
        <v>10</v>
      </c>
      <c r="E8" s="7">
        <v>8</v>
      </c>
      <c r="I8">
        <v>1</v>
      </c>
      <c r="J8">
        <v>2</v>
      </c>
      <c r="L8" s="7">
        <v>2</v>
      </c>
      <c r="N8" s="7">
        <v>2</v>
      </c>
      <c r="O8" s="1">
        <f t="shared" si="0"/>
        <v>0</v>
      </c>
      <c r="P8" s="1">
        <f t="shared" si="1"/>
        <v>0.3</v>
      </c>
      <c r="Q8" s="1">
        <f t="shared" si="2"/>
        <v>0.5</v>
      </c>
      <c r="R8" s="1">
        <f>AVERAGE(P8:Q8)</f>
        <v>0.4</v>
      </c>
      <c r="S8" s="20">
        <f t="shared" si="3"/>
        <v>5.5666666666666664</v>
      </c>
    </row>
    <row r="9" spans="1:19">
      <c r="B9" t="s">
        <v>63</v>
      </c>
      <c r="C9" s="7">
        <v>0</v>
      </c>
      <c r="D9" s="7">
        <v>6</v>
      </c>
      <c r="E9" s="7">
        <v>3</v>
      </c>
      <c r="I9">
        <v>1</v>
      </c>
      <c r="J9">
        <v>2</v>
      </c>
      <c r="L9" s="7">
        <v>1</v>
      </c>
      <c r="M9" s="7">
        <v>1</v>
      </c>
      <c r="N9" s="7">
        <v>1</v>
      </c>
      <c r="O9" s="1">
        <f t="shared" si="0"/>
        <v>0</v>
      </c>
      <c r="P9" s="1">
        <f t="shared" si="1"/>
        <v>0.5</v>
      </c>
      <c r="Q9" s="1">
        <f t="shared" si="2"/>
        <v>1</v>
      </c>
      <c r="R9" s="1">
        <f>AVERAGE(P9:Q9)</f>
        <v>0.75</v>
      </c>
      <c r="S9" s="19">
        <f t="shared" si="3"/>
        <v>3.7916666666666665</v>
      </c>
    </row>
    <row r="10" spans="1:19">
      <c r="B10" s="1" t="s">
        <v>59</v>
      </c>
      <c r="C10" s="7">
        <v>0</v>
      </c>
      <c r="D10" s="7">
        <v>0</v>
      </c>
      <c r="E10" s="7">
        <v>13</v>
      </c>
      <c r="F10" s="7" t="s">
        <v>57</v>
      </c>
      <c r="G10" s="7" t="s">
        <v>57</v>
      </c>
      <c r="H10" s="7" t="s">
        <v>57</v>
      </c>
      <c r="I10" s="7" t="s">
        <v>57</v>
      </c>
      <c r="J10" s="7" t="s">
        <v>57</v>
      </c>
      <c r="K10" s="7" t="s">
        <v>57</v>
      </c>
      <c r="L10" s="7">
        <v>1</v>
      </c>
      <c r="M10" s="7">
        <v>1</v>
      </c>
      <c r="N10" s="7">
        <v>3</v>
      </c>
      <c r="O10" s="1">
        <f t="shared" si="0"/>
        <v>0</v>
      </c>
      <c r="P10" s="1">
        <f t="shared" si="1"/>
        <v>0</v>
      </c>
      <c r="Q10" s="1">
        <f t="shared" si="2"/>
        <v>0.38461538461538464</v>
      </c>
      <c r="R10" s="1">
        <f>Q10</f>
        <v>0.38461538461538464</v>
      </c>
      <c r="S10" s="19" t="e">
        <f t="shared" si="3"/>
        <v>#VALUE!</v>
      </c>
    </row>
    <row r="11" spans="1:19">
      <c r="B11" t="s">
        <v>66</v>
      </c>
      <c r="C11" s="7">
        <v>0</v>
      </c>
      <c r="D11" s="7">
        <v>6</v>
      </c>
      <c r="E11" s="7">
        <v>0</v>
      </c>
      <c r="I11">
        <v>2</v>
      </c>
      <c r="J11">
        <v>3</v>
      </c>
      <c r="K11">
        <v>1</v>
      </c>
      <c r="O11" s="1">
        <f t="shared" si="0"/>
        <v>0</v>
      </c>
      <c r="P11" s="1">
        <f t="shared" si="1"/>
        <v>1</v>
      </c>
      <c r="Q11" s="1">
        <f t="shared" si="2"/>
        <v>0</v>
      </c>
      <c r="R11" s="1">
        <f>AVERAGE(P11)</f>
        <v>1</v>
      </c>
      <c r="S11" s="19">
        <f t="shared" si="3"/>
        <v>3.3333333333333335</v>
      </c>
    </row>
    <row r="12" spans="1:19">
      <c r="B12" t="s">
        <v>61</v>
      </c>
      <c r="C12" s="7">
        <v>0</v>
      </c>
      <c r="D12" s="7">
        <v>5</v>
      </c>
      <c r="E12" s="7">
        <v>1</v>
      </c>
      <c r="I12">
        <v>2</v>
      </c>
      <c r="J12">
        <v>2</v>
      </c>
      <c r="K12">
        <v>1</v>
      </c>
      <c r="N12" s="7">
        <v>1</v>
      </c>
      <c r="O12" s="1">
        <f t="shared" si="0"/>
        <v>0</v>
      </c>
      <c r="P12" s="1">
        <f t="shared" si="1"/>
        <v>1</v>
      </c>
      <c r="Q12" s="1">
        <f t="shared" si="2"/>
        <v>1</v>
      </c>
      <c r="R12" s="1">
        <f t="shared" ref="R12:R17" si="4">AVERAGE(P12:Q12)</f>
        <v>1</v>
      </c>
      <c r="S12" s="19">
        <f t="shared" si="3"/>
        <v>3.1666666666666665</v>
      </c>
    </row>
    <row r="13" spans="1:19">
      <c r="B13" t="s">
        <v>60</v>
      </c>
      <c r="C13" s="7">
        <v>0</v>
      </c>
      <c r="D13" s="7">
        <v>7</v>
      </c>
      <c r="E13" s="7">
        <v>1</v>
      </c>
      <c r="J13">
        <v>1</v>
      </c>
      <c r="K13">
        <v>3</v>
      </c>
      <c r="L13" s="7">
        <v>1</v>
      </c>
      <c r="O13" s="1">
        <f t="shared" si="0"/>
        <v>0</v>
      </c>
      <c r="P13" s="1">
        <f t="shared" si="1"/>
        <v>0.5714285714285714</v>
      </c>
      <c r="Q13" s="1">
        <f t="shared" si="2"/>
        <v>1</v>
      </c>
      <c r="R13" s="1">
        <f t="shared" si="4"/>
        <v>0.7857142857142857</v>
      </c>
      <c r="S13" s="19">
        <f t="shared" si="3"/>
        <v>2.7976190476190474</v>
      </c>
    </row>
    <row r="14" spans="1:19">
      <c r="B14" t="s">
        <v>58</v>
      </c>
      <c r="C14" s="7">
        <v>0</v>
      </c>
      <c r="D14" s="7">
        <v>3</v>
      </c>
      <c r="E14" s="7">
        <v>2</v>
      </c>
      <c r="F14" t="s">
        <v>57</v>
      </c>
      <c r="G14" t="s">
        <v>57</v>
      </c>
      <c r="H14" t="s">
        <v>57</v>
      </c>
      <c r="I14">
        <v>1</v>
      </c>
      <c r="J14">
        <v>2</v>
      </c>
      <c r="K14" t="s">
        <v>57</v>
      </c>
      <c r="M14" s="7">
        <v>1</v>
      </c>
      <c r="N14" s="7">
        <v>1</v>
      </c>
      <c r="O14" s="1">
        <f t="shared" si="0"/>
        <v>0</v>
      </c>
      <c r="P14" s="1">
        <f t="shared" si="1"/>
        <v>1</v>
      </c>
      <c r="Q14" s="1">
        <f t="shared" si="2"/>
        <v>1</v>
      </c>
      <c r="R14" s="1">
        <f t="shared" si="4"/>
        <v>1</v>
      </c>
      <c r="S14" s="19" t="e">
        <f t="shared" si="3"/>
        <v>#VALUE!</v>
      </c>
    </row>
    <row r="15" spans="1:19">
      <c r="B15" t="s">
        <v>64</v>
      </c>
      <c r="C15" s="7">
        <v>0</v>
      </c>
      <c r="D15" s="7">
        <v>7</v>
      </c>
      <c r="E15" s="7">
        <v>4</v>
      </c>
      <c r="K15">
        <v>1</v>
      </c>
      <c r="M15" s="7">
        <v>1</v>
      </c>
      <c r="O15" s="1">
        <f t="shared" si="0"/>
        <v>0</v>
      </c>
      <c r="P15" s="1">
        <f t="shared" si="1"/>
        <v>0.14285714285714285</v>
      </c>
      <c r="Q15" s="1">
        <f t="shared" si="2"/>
        <v>0.25</v>
      </c>
      <c r="R15" s="1">
        <f t="shared" si="4"/>
        <v>0.19642857142857142</v>
      </c>
      <c r="S15" s="19">
        <f t="shared" si="3"/>
        <v>2.3660714285714284</v>
      </c>
    </row>
    <row r="16" spans="1:19">
      <c r="B16" t="s">
        <v>68</v>
      </c>
      <c r="C16" s="7">
        <v>0</v>
      </c>
      <c r="D16" s="7">
        <v>4</v>
      </c>
      <c r="E16" s="7">
        <v>4</v>
      </c>
      <c r="K16">
        <v>1</v>
      </c>
      <c r="M16" s="7">
        <v>1</v>
      </c>
      <c r="N16" s="7">
        <v>1</v>
      </c>
      <c r="O16" s="1">
        <f t="shared" si="0"/>
        <v>0</v>
      </c>
      <c r="P16" s="1">
        <f t="shared" si="1"/>
        <v>0.25</v>
      </c>
      <c r="Q16" s="1">
        <f t="shared" si="2"/>
        <v>0.5</v>
      </c>
      <c r="R16" s="1">
        <f t="shared" si="4"/>
        <v>0.375</v>
      </c>
      <c r="S16" s="19">
        <f t="shared" si="3"/>
        <v>2.0625</v>
      </c>
    </row>
    <row r="17" spans="1:19">
      <c r="B17" t="s">
        <v>70</v>
      </c>
      <c r="C17" s="7">
        <v>0</v>
      </c>
      <c r="D17" s="7">
        <v>4</v>
      </c>
      <c r="E17" s="7">
        <v>4</v>
      </c>
      <c r="K17">
        <v>1</v>
      </c>
      <c r="M17" s="7">
        <v>1</v>
      </c>
      <c r="O17" s="1">
        <f t="shared" si="0"/>
        <v>0</v>
      </c>
      <c r="P17" s="1">
        <f t="shared" si="1"/>
        <v>0.25</v>
      </c>
      <c r="Q17" s="1">
        <f t="shared" si="2"/>
        <v>0.25</v>
      </c>
      <c r="R17" s="1">
        <f t="shared" si="4"/>
        <v>0.25</v>
      </c>
      <c r="S17" s="19">
        <f t="shared" si="3"/>
        <v>1.875</v>
      </c>
    </row>
    <row r="18" spans="1:19">
      <c r="B18" s="16" t="s">
        <v>71</v>
      </c>
      <c r="C18" s="7">
        <v>0</v>
      </c>
      <c r="D18" s="7">
        <v>0</v>
      </c>
      <c r="E18" s="7">
        <v>3</v>
      </c>
      <c r="L18" s="7">
        <v>1</v>
      </c>
      <c r="N18" s="7">
        <v>1</v>
      </c>
      <c r="O18" s="1">
        <f t="shared" si="0"/>
        <v>0</v>
      </c>
      <c r="P18" s="1">
        <f t="shared" si="1"/>
        <v>0</v>
      </c>
      <c r="Q18" s="1">
        <f t="shared" si="2"/>
        <v>0.66666666666666663</v>
      </c>
      <c r="R18" s="1">
        <f>Q18</f>
        <v>0.66666666666666663</v>
      </c>
      <c r="S18" s="19">
        <f t="shared" si="3"/>
        <v>1.2777777777777779</v>
      </c>
    </row>
    <row r="19" spans="1:19">
      <c r="B19" t="s">
        <v>73</v>
      </c>
      <c r="C19" s="7">
        <v>0</v>
      </c>
      <c r="D19" s="7">
        <v>2</v>
      </c>
      <c r="E19" s="7">
        <v>2</v>
      </c>
      <c r="I19">
        <v>1</v>
      </c>
      <c r="O19" s="1">
        <f t="shared" si="0"/>
        <v>0</v>
      </c>
      <c r="P19" s="1">
        <f t="shared" si="1"/>
        <v>0.5</v>
      </c>
      <c r="Q19" s="1">
        <f t="shared" si="2"/>
        <v>0</v>
      </c>
      <c r="R19" s="1">
        <f>AVERAGE(P19:Q19)</f>
        <v>0.25</v>
      </c>
      <c r="S19" s="19">
        <f t="shared" si="3"/>
        <v>1.2083333333333333</v>
      </c>
    </row>
    <row r="20" spans="1:19">
      <c r="B20" t="s">
        <v>90</v>
      </c>
      <c r="C20" s="7">
        <v>0</v>
      </c>
      <c r="D20" s="7">
        <v>0</v>
      </c>
      <c r="E20" s="7">
        <v>2</v>
      </c>
      <c r="M20" s="7">
        <v>1</v>
      </c>
      <c r="N20" s="7">
        <v>1</v>
      </c>
      <c r="O20" s="1">
        <f t="shared" si="0"/>
        <v>0</v>
      </c>
      <c r="P20" s="1">
        <f t="shared" si="1"/>
        <v>0</v>
      </c>
      <c r="Q20" s="1">
        <f t="shared" si="2"/>
        <v>1</v>
      </c>
      <c r="R20" s="1">
        <f>Q20</f>
        <v>1</v>
      </c>
      <c r="S20" s="19">
        <f t="shared" si="3"/>
        <v>1</v>
      </c>
    </row>
    <row r="21" spans="1:19">
      <c r="B21" s="16" t="s">
        <v>72</v>
      </c>
      <c r="C21" s="7">
        <v>0</v>
      </c>
      <c r="D21" s="7">
        <v>0</v>
      </c>
      <c r="E21" s="7">
        <v>2</v>
      </c>
      <c r="M21" s="7">
        <v>1</v>
      </c>
      <c r="O21" s="1">
        <f t="shared" si="0"/>
        <v>0</v>
      </c>
      <c r="P21" s="1">
        <f t="shared" si="1"/>
        <v>0</v>
      </c>
      <c r="Q21" s="1">
        <f t="shared" si="2"/>
        <v>0.5</v>
      </c>
      <c r="R21" s="1">
        <f>Q21</f>
        <v>0.5</v>
      </c>
      <c r="S21" s="19">
        <f t="shared" si="3"/>
        <v>0.75</v>
      </c>
    </row>
    <row r="22" spans="1:19">
      <c r="B22" t="s">
        <v>69</v>
      </c>
      <c r="C22" s="7">
        <v>0</v>
      </c>
      <c r="D22" s="7">
        <v>3</v>
      </c>
      <c r="E22" s="7">
        <v>0</v>
      </c>
      <c r="K22">
        <v>1</v>
      </c>
      <c r="O22" s="1">
        <f t="shared" si="0"/>
        <v>0</v>
      </c>
      <c r="P22" s="1">
        <f t="shared" si="1"/>
        <v>0.33333333333333331</v>
      </c>
      <c r="Q22" s="1">
        <f t="shared" si="2"/>
        <v>0</v>
      </c>
      <c r="R22" s="1">
        <f>P22</f>
        <v>0.33333333333333331</v>
      </c>
      <c r="S22" s="19">
        <f t="shared" si="3"/>
        <v>0.72222222222222221</v>
      </c>
    </row>
    <row r="23" spans="1:19">
      <c r="B23" s="16" t="s">
        <v>122</v>
      </c>
      <c r="C23" s="7">
        <v>0</v>
      </c>
      <c r="D23" s="7">
        <v>3</v>
      </c>
      <c r="E23" s="7">
        <v>0</v>
      </c>
      <c r="F23" s="7" t="s">
        <v>57</v>
      </c>
      <c r="G23" s="7" t="s">
        <v>57</v>
      </c>
      <c r="H23" s="7" t="s">
        <v>57</v>
      </c>
      <c r="I23" s="7" t="s">
        <v>57</v>
      </c>
      <c r="J23" s="7" t="s">
        <v>57</v>
      </c>
      <c r="K23">
        <v>1</v>
      </c>
      <c r="O23" s="1">
        <f t="shared" si="0"/>
        <v>0</v>
      </c>
      <c r="P23" s="1">
        <f t="shared" si="1"/>
        <v>0.33333333333333331</v>
      </c>
      <c r="Q23" s="1">
        <f t="shared" si="2"/>
        <v>0</v>
      </c>
      <c r="R23" s="1">
        <f>P23</f>
        <v>0.33333333333333331</v>
      </c>
      <c r="S23" s="19" t="e">
        <f t="shared" si="3"/>
        <v>#VALUE!</v>
      </c>
    </row>
    <row r="24" spans="1:19" ht="14.25" customHeight="1">
      <c r="B24" s="16" t="s">
        <v>65</v>
      </c>
      <c r="C24" s="7">
        <v>0</v>
      </c>
      <c r="D24" s="7">
        <v>0</v>
      </c>
      <c r="E24" s="7">
        <v>1</v>
      </c>
      <c r="M24" s="7">
        <v>1</v>
      </c>
      <c r="O24" s="1">
        <f t="shared" si="0"/>
        <v>0</v>
      </c>
      <c r="P24" s="1">
        <f t="shared" si="1"/>
        <v>0</v>
      </c>
      <c r="Q24" s="1">
        <f t="shared" si="2"/>
        <v>1</v>
      </c>
      <c r="R24" s="1">
        <f>Q24</f>
        <v>1</v>
      </c>
      <c r="S24" s="19">
        <f t="shared" si="3"/>
        <v>0.66666666666666663</v>
      </c>
    </row>
    <row r="25" spans="1:19">
      <c r="A25" t="s">
        <v>75</v>
      </c>
      <c r="B25" t="s">
        <v>76</v>
      </c>
      <c r="C25" s="7">
        <v>0</v>
      </c>
      <c r="D25" s="7">
        <v>2</v>
      </c>
      <c r="E25" s="7">
        <v>5</v>
      </c>
      <c r="J25">
        <v>1</v>
      </c>
      <c r="N25" s="7">
        <v>1</v>
      </c>
      <c r="O25" s="1">
        <f t="shared" ref="O25" si="5">IF(C25=0,0,(SUM(F25:H25)/C25))</f>
        <v>0</v>
      </c>
      <c r="P25" s="1">
        <f t="shared" ref="P25" si="6">IF(D25=0,0,(SUM(I25:K25)/D25))</f>
        <v>0.5</v>
      </c>
      <c r="Q25" s="1">
        <f t="shared" ref="Q25" si="7">IF(E25=0,0,(SUM(L25:N25)/E25))</f>
        <v>0.2</v>
      </c>
      <c r="R25" s="1">
        <f t="shared" ref="R25" si="8">AVERAGE(P25:Q25)</f>
        <v>0.35</v>
      </c>
      <c r="S25" s="19">
        <f t="shared" ref="S25" si="9">AVERAGE(D25,E25,3*(I25+L25),2*(J25+M25),K25+N25,R25)</f>
        <v>1.7249999999999999</v>
      </c>
    </row>
    <row r="26" spans="1:19">
      <c r="B26" t="s">
        <v>94</v>
      </c>
      <c r="C26" s="7">
        <v>0</v>
      </c>
      <c r="D26" s="7">
        <v>7</v>
      </c>
      <c r="E26" s="7">
        <v>9</v>
      </c>
      <c r="I26">
        <v>1</v>
      </c>
      <c r="J26">
        <v>2</v>
      </c>
      <c r="L26" s="7">
        <v>1</v>
      </c>
      <c r="M26" s="7">
        <v>3</v>
      </c>
      <c r="O26" s="1">
        <f t="shared" ref="O26:O57" si="10">IF(C26=0,0,(SUM(F26:H26)/C26))</f>
        <v>0</v>
      </c>
      <c r="P26" s="1">
        <f t="shared" ref="P26:P57" si="11">IF(D26=0,0,(SUM(I26:K26)/D26))</f>
        <v>0.42857142857142855</v>
      </c>
      <c r="Q26" s="1">
        <f t="shared" ref="Q26:Q57" si="12">IF(E26=0,0,(SUM(L26:N26)/E26))</f>
        <v>0.44444444444444442</v>
      </c>
      <c r="R26" s="1">
        <f t="shared" ref="R26:R33" si="13">AVERAGE(P26:Q26)</f>
        <v>0.43650793650793651</v>
      </c>
      <c r="S26" s="20">
        <f t="shared" ref="S26:S57" si="14">AVERAGE(D26,E26,3*(I26+L26),2*(J26+M26),K26+N26,R26)</f>
        <v>5.4060846560846558</v>
      </c>
    </row>
    <row r="27" spans="1:19">
      <c r="B27" t="s">
        <v>78</v>
      </c>
      <c r="C27" s="7">
        <v>0</v>
      </c>
      <c r="D27" s="7">
        <v>12</v>
      </c>
      <c r="E27" s="7">
        <v>2</v>
      </c>
      <c r="I27">
        <v>2</v>
      </c>
      <c r="J27">
        <v>3</v>
      </c>
      <c r="L27" s="7">
        <v>1</v>
      </c>
      <c r="M27" s="7">
        <v>1</v>
      </c>
      <c r="O27" s="1">
        <f t="shared" si="10"/>
        <v>0</v>
      </c>
      <c r="P27" s="1">
        <f t="shared" si="11"/>
        <v>0.41666666666666669</v>
      </c>
      <c r="Q27" s="1">
        <f t="shared" si="12"/>
        <v>1</v>
      </c>
      <c r="R27" s="1">
        <f t="shared" si="13"/>
        <v>0.70833333333333337</v>
      </c>
      <c r="S27" s="20">
        <f t="shared" si="14"/>
        <v>5.2847222222222223</v>
      </c>
    </row>
    <row r="28" spans="1:19">
      <c r="B28" t="s">
        <v>80</v>
      </c>
      <c r="C28" s="7">
        <v>0</v>
      </c>
      <c r="D28" s="7">
        <v>10</v>
      </c>
      <c r="E28" s="7">
        <v>5</v>
      </c>
      <c r="I28">
        <v>1</v>
      </c>
      <c r="J28">
        <v>1</v>
      </c>
      <c r="K28">
        <v>2</v>
      </c>
      <c r="M28" s="7">
        <v>4</v>
      </c>
      <c r="O28" s="1">
        <f t="shared" si="10"/>
        <v>0</v>
      </c>
      <c r="P28" s="1">
        <f t="shared" si="11"/>
        <v>0.4</v>
      </c>
      <c r="Q28" s="1">
        <f t="shared" si="12"/>
        <v>0.8</v>
      </c>
      <c r="R28" s="1">
        <f t="shared" si="13"/>
        <v>0.60000000000000009</v>
      </c>
      <c r="S28" s="20">
        <f t="shared" si="14"/>
        <v>5.1000000000000005</v>
      </c>
    </row>
    <row r="29" spans="1:19">
      <c r="B29" t="s">
        <v>96</v>
      </c>
      <c r="C29" s="7">
        <v>0</v>
      </c>
      <c r="D29" s="7">
        <v>13</v>
      </c>
      <c r="E29" s="7">
        <v>7</v>
      </c>
      <c r="L29" s="7">
        <v>1</v>
      </c>
      <c r="M29" s="7">
        <v>2</v>
      </c>
      <c r="O29" s="1">
        <f t="shared" si="10"/>
        <v>0</v>
      </c>
      <c r="P29" s="1">
        <f t="shared" si="11"/>
        <v>0</v>
      </c>
      <c r="Q29" s="1">
        <f t="shared" si="12"/>
        <v>0.42857142857142855</v>
      </c>
      <c r="R29" s="1">
        <f t="shared" si="13"/>
        <v>0.21428571428571427</v>
      </c>
      <c r="S29" s="19">
        <f t="shared" si="14"/>
        <v>4.5357142857142856</v>
      </c>
    </row>
    <row r="30" spans="1:19">
      <c r="B30" t="s">
        <v>81</v>
      </c>
      <c r="C30" s="7">
        <v>0</v>
      </c>
      <c r="D30" s="7">
        <v>11</v>
      </c>
      <c r="E30" s="7">
        <v>1</v>
      </c>
      <c r="I30">
        <v>1</v>
      </c>
      <c r="J30">
        <v>2</v>
      </c>
      <c r="K30">
        <v>1</v>
      </c>
      <c r="N30" s="7">
        <v>1</v>
      </c>
      <c r="O30" s="1">
        <f t="shared" si="10"/>
        <v>0</v>
      </c>
      <c r="P30" s="1">
        <f t="shared" si="11"/>
        <v>0.36363636363636365</v>
      </c>
      <c r="Q30" s="1">
        <f t="shared" si="12"/>
        <v>1</v>
      </c>
      <c r="R30" s="1">
        <f t="shared" si="13"/>
        <v>0.68181818181818188</v>
      </c>
      <c r="S30" s="19">
        <f t="shared" si="14"/>
        <v>3.6136363636363638</v>
      </c>
    </row>
    <row r="31" spans="1:19">
      <c r="B31" t="s">
        <v>93</v>
      </c>
      <c r="C31" s="7">
        <v>0</v>
      </c>
      <c r="D31" s="7">
        <v>9</v>
      </c>
      <c r="E31" s="7">
        <v>4</v>
      </c>
      <c r="J31">
        <v>2</v>
      </c>
      <c r="K31">
        <v>1</v>
      </c>
      <c r="M31" s="7">
        <v>1</v>
      </c>
      <c r="N31" s="7">
        <v>1</v>
      </c>
      <c r="O31" s="1">
        <f t="shared" si="10"/>
        <v>0</v>
      </c>
      <c r="P31" s="1">
        <f t="shared" si="11"/>
        <v>0.33333333333333331</v>
      </c>
      <c r="Q31" s="1">
        <f t="shared" si="12"/>
        <v>0.5</v>
      </c>
      <c r="R31" s="1">
        <f t="shared" si="13"/>
        <v>0.41666666666666663</v>
      </c>
      <c r="S31" s="19">
        <f t="shared" si="14"/>
        <v>3.5694444444444446</v>
      </c>
    </row>
    <row r="32" spans="1:19">
      <c r="B32" t="s">
        <v>79</v>
      </c>
      <c r="C32" s="7">
        <v>0</v>
      </c>
      <c r="D32" s="7">
        <v>7</v>
      </c>
      <c r="E32" s="7">
        <v>2</v>
      </c>
      <c r="J32">
        <v>4</v>
      </c>
      <c r="K32">
        <v>1</v>
      </c>
      <c r="O32" s="1">
        <f t="shared" si="10"/>
        <v>0</v>
      </c>
      <c r="P32" s="1">
        <f t="shared" si="11"/>
        <v>0.7142857142857143</v>
      </c>
      <c r="Q32" s="1">
        <f t="shared" si="12"/>
        <v>0</v>
      </c>
      <c r="R32" s="1">
        <f t="shared" si="13"/>
        <v>0.35714285714285715</v>
      </c>
      <c r="S32" s="19">
        <f t="shared" si="14"/>
        <v>3.0595238095238098</v>
      </c>
    </row>
    <row r="33" spans="1:19">
      <c r="B33" s="18" t="s">
        <v>98</v>
      </c>
      <c r="C33" s="7">
        <v>0</v>
      </c>
      <c r="D33" s="7">
        <v>5</v>
      </c>
      <c r="E33" s="7">
        <v>3</v>
      </c>
      <c r="I33">
        <v>1</v>
      </c>
      <c r="L33" s="7">
        <v>1</v>
      </c>
      <c r="M33" s="7">
        <v>1</v>
      </c>
      <c r="N33" s="7">
        <v>1</v>
      </c>
      <c r="O33" s="1">
        <f t="shared" si="10"/>
        <v>0</v>
      </c>
      <c r="P33" s="1">
        <f t="shared" si="11"/>
        <v>0.2</v>
      </c>
      <c r="Q33" s="1">
        <f t="shared" si="12"/>
        <v>1</v>
      </c>
      <c r="R33" s="1">
        <f t="shared" si="13"/>
        <v>0.6</v>
      </c>
      <c r="S33" s="19">
        <f t="shared" si="14"/>
        <v>2.9333333333333336</v>
      </c>
    </row>
    <row r="34" spans="1:19">
      <c r="B34" t="s">
        <v>85</v>
      </c>
      <c r="C34" s="7">
        <v>0</v>
      </c>
      <c r="D34" s="7">
        <v>6</v>
      </c>
      <c r="E34" s="7">
        <v>0</v>
      </c>
      <c r="I34">
        <v>1</v>
      </c>
      <c r="J34">
        <v>2</v>
      </c>
      <c r="K34">
        <v>2</v>
      </c>
      <c r="O34" s="1">
        <f t="shared" si="10"/>
        <v>0</v>
      </c>
      <c r="P34" s="1">
        <f t="shared" si="11"/>
        <v>0.83333333333333337</v>
      </c>
      <c r="Q34" s="1">
        <f t="shared" si="12"/>
        <v>0</v>
      </c>
      <c r="R34" s="1">
        <f>AVERAGE(P34)</f>
        <v>0.83333333333333337</v>
      </c>
      <c r="S34" s="19">
        <f t="shared" si="14"/>
        <v>2.6388888888888888</v>
      </c>
    </row>
    <row r="35" spans="1:19">
      <c r="B35" t="s">
        <v>77</v>
      </c>
      <c r="C35" s="7">
        <v>0</v>
      </c>
      <c r="D35" s="7">
        <v>2</v>
      </c>
      <c r="E35" s="7">
        <v>7</v>
      </c>
      <c r="L35" s="7">
        <v>1</v>
      </c>
      <c r="M35" s="7">
        <v>1</v>
      </c>
      <c r="N35" s="7">
        <v>1</v>
      </c>
      <c r="O35" s="1">
        <f t="shared" si="10"/>
        <v>0</v>
      </c>
      <c r="P35" s="1">
        <f t="shared" si="11"/>
        <v>0</v>
      </c>
      <c r="Q35" s="1">
        <f t="shared" si="12"/>
        <v>0.42857142857142855</v>
      </c>
      <c r="R35" s="1">
        <f>AVERAGE(P35:Q35)</f>
        <v>0.21428571428571427</v>
      </c>
      <c r="S35" s="19">
        <f t="shared" si="14"/>
        <v>2.5357142857142856</v>
      </c>
    </row>
    <row r="36" spans="1:19">
      <c r="B36" t="s">
        <v>89</v>
      </c>
      <c r="C36" s="7">
        <v>0</v>
      </c>
      <c r="D36" s="7">
        <v>8</v>
      </c>
      <c r="E36" s="7">
        <v>2</v>
      </c>
      <c r="I36">
        <v>1</v>
      </c>
      <c r="O36" s="1">
        <f t="shared" si="10"/>
        <v>0</v>
      </c>
      <c r="P36" s="1">
        <f t="shared" si="11"/>
        <v>0.125</v>
      </c>
      <c r="Q36" s="1">
        <f t="shared" si="12"/>
        <v>0</v>
      </c>
      <c r="R36" s="1">
        <f>AVERAGE(P36:Q36)</f>
        <v>6.25E-2</v>
      </c>
      <c r="S36" s="19">
        <f t="shared" si="14"/>
        <v>2.1770833333333335</v>
      </c>
    </row>
    <row r="37" spans="1:19">
      <c r="B37" t="s">
        <v>95</v>
      </c>
      <c r="C37" s="7">
        <v>0</v>
      </c>
      <c r="D37" s="7">
        <v>2</v>
      </c>
      <c r="E37" s="7">
        <v>3</v>
      </c>
      <c r="J37">
        <v>1</v>
      </c>
      <c r="L37" s="7">
        <v>1</v>
      </c>
      <c r="M37" s="7">
        <v>1</v>
      </c>
      <c r="O37" s="1">
        <f t="shared" si="10"/>
        <v>0</v>
      </c>
      <c r="P37" s="1">
        <f t="shared" si="11"/>
        <v>0.5</v>
      </c>
      <c r="Q37" s="1">
        <f t="shared" si="12"/>
        <v>0.66666666666666663</v>
      </c>
      <c r="R37" s="1">
        <f>AVERAGE(P37:Q37)</f>
        <v>0.58333333333333326</v>
      </c>
      <c r="S37" s="19">
        <f t="shared" si="14"/>
        <v>2.0972222222222223</v>
      </c>
    </row>
    <row r="38" spans="1:19">
      <c r="B38" t="s">
        <v>91</v>
      </c>
      <c r="C38" s="7">
        <v>0</v>
      </c>
      <c r="D38" s="7">
        <v>4</v>
      </c>
      <c r="E38" s="7">
        <v>2</v>
      </c>
      <c r="J38">
        <v>1</v>
      </c>
      <c r="M38" s="7">
        <v>1</v>
      </c>
      <c r="O38" s="1">
        <f t="shared" si="10"/>
        <v>0</v>
      </c>
      <c r="P38" s="1">
        <f t="shared" si="11"/>
        <v>0.25</v>
      </c>
      <c r="Q38" s="1">
        <f t="shared" si="12"/>
        <v>0.5</v>
      </c>
      <c r="R38" s="1">
        <f>AVERAGE(P38:Q38)</f>
        <v>0.375</v>
      </c>
      <c r="S38" s="19">
        <f t="shared" si="14"/>
        <v>1.7291666666666667</v>
      </c>
    </row>
    <row r="39" spans="1:19">
      <c r="B39" t="s">
        <v>88</v>
      </c>
      <c r="C39" s="7">
        <v>0</v>
      </c>
      <c r="D39" s="7">
        <v>0</v>
      </c>
      <c r="E39" s="7">
        <v>7</v>
      </c>
      <c r="L39" s="7">
        <v>1</v>
      </c>
      <c r="O39" s="1">
        <f t="shared" si="10"/>
        <v>0</v>
      </c>
      <c r="P39" s="1">
        <f t="shared" si="11"/>
        <v>0</v>
      </c>
      <c r="Q39" s="1">
        <f t="shared" si="12"/>
        <v>0.14285714285714285</v>
      </c>
      <c r="R39" s="1">
        <f>AVERAGE(Q39)</f>
        <v>0.14285714285714285</v>
      </c>
      <c r="S39" s="19">
        <f t="shared" si="14"/>
        <v>1.6904761904761905</v>
      </c>
    </row>
    <row r="40" spans="1:19">
      <c r="B40" t="s">
        <v>87</v>
      </c>
      <c r="C40" s="7">
        <v>0</v>
      </c>
      <c r="D40" s="7">
        <v>4</v>
      </c>
      <c r="E40" s="7">
        <v>1</v>
      </c>
      <c r="J40">
        <v>1</v>
      </c>
      <c r="K40">
        <v>1</v>
      </c>
      <c r="O40" s="1">
        <f t="shared" si="10"/>
        <v>0</v>
      </c>
      <c r="P40" s="1">
        <f t="shared" si="11"/>
        <v>0.5</v>
      </c>
      <c r="Q40" s="1">
        <f t="shared" si="12"/>
        <v>0</v>
      </c>
      <c r="R40" s="1">
        <f>AVERAGE(P40:Q40)</f>
        <v>0.25</v>
      </c>
      <c r="S40" s="19">
        <f t="shared" si="14"/>
        <v>1.375</v>
      </c>
    </row>
    <row r="41" spans="1:19">
      <c r="B41" t="s">
        <v>82</v>
      </c>
      <c r="C41" s="7">
        <v>0</v>
      </c>
      <c r="D41" s="7">
        <v>0</v>
      </c>
      <c r="E41" s="7">
        <v>5</v>
      </c>
      <c r="L41" s="7">
        <v>1</v>
      </c>
      <c r="O41" s="1">
        <f t="shared" si="10"/>
        <v>0</v>
      </c>
      <c r="P41" s="1">
        <f t="shared" si="11"/>
        <v>0</v>
      </c>
      <c r="Q41" s="1">
        <f t="shared" si="12"/>
        <v>0.2</v>
      </c>
      <c r="R41" s="1">
        <f>AVERAGE(Q41)</f>
        <v>0.2</v>
      </c>
      <c r="S41" s="19">
        <f t="shared" si="14"/>
        <v>1.3666666666666665</v>
      </c>
    </row>
    <row r="42" spans="1:19">
      <c r="B42" t="s">
        <v>97</v>
      </c>
      <c r="C42" s="7">
        <v>0</v>
      </c>
      <c r="D42" s="7">
        <v>0</v>
      </c>
      <c r="E42" s="7">
        <v>2</v>
      </c>
      <c r="M42" s="7">
        <v>1</v>
      </c>
      <c r="N42" s="7">
        <v>1</v>
      </c>
      <c r="O42" s="1">
        <f t="shared" si="10"/>
        <v>0</v>
      </c>
      <c r="P42" s="1">
        <f t="shared" si="11"/>
        <v>0</v>
      </c>
      <c r="Q42" s="1">
        <f t="shared" si="12"/>
        <v>1</v>
      </c>
      <c r="R42" s="1">
        <f>AVERAGE(Q42)</f>
        <v>1</v>
      </c>
      <c r="S42" s="19">
        <f t="shared" si="14"/>
        <v>1</v>
      </c>
    </row>
    <row r="43" spans="1:19">
      <c r="B43" s="18" t="s">
        <v>83</v>
      </c>
      <c r="C43" s="7">
        <v>0</v>
      </c>
      <c r="D43" s="7">
        <v>0</v>
      </c>
      <c r="E43" s="7">
        <v>2</v>
      </c>
      <c r="M43" s="7">
        <v>1</v>
      </c>
      <c r="O43" s="1">
        <f t="shared" si="10"/>
        <v>0</v>
      </c>
      <c r="P43" s="1">
        <f t="shared" si="11"/>
        <v>0</v>
      </c>
      <c r="Q43" s="1">
        <f t="shared" si="12"/>
        <v>0.5</v>
      </c>
      <c r="R43" s="1">
        <f>AVERAGE(Q43)</f>
        <v>0.5</v>
      </c>
      <c r="S43" s="19">
        <f t="shared" si="14"/>
        <v>0.75</v>
      </c>
    </row>
    <row r="44" spans="1:19">
      <c r="B44" t="s">
        <v>86</v>
      </c>
      <c r="C44" s="7">
        <v>0</v>
      </c>
      <c r="D44" s="7">
        <v>3</v>
      </c>
      <c r="E44" s="7">
        <v>0</v>
      </c>
      <c r="K44">
        <v>1</v>
      </c>
      <c r="O44" s="1">
        <f t="shared" si="10"/>
        <v>0</v>
      </c>
      <c r="P44" s="1">
        <f t="shared" si="11"/>
        <v>0.33333333333333331</v>
      </c>
      <c r="Q44" s="1">
        <f t="shared" si="12"/>
        <v>0</v>
      </c>
      <c r="R44" s="1">
        <f>AVERAGE(P44)</f>
        <v>0.33333333333333331</v>
      </c>
      <c r="S44" s="19">
        <f t="shared" si="14"/>
        <v>0.72222222222222221</v>
      </c>
    </row>
    <row r="45" spans="1:19">
      <c r="B45" s="18" t="s">
        <v>84</v>
      </c>
      <c r="C45" s="7">
        <v>0</v>
      </c>
      <c r="D45" s="7">
        <v>1</v>
      </c>
      <c r="E45" s="7">
        <v>0</v>
      </c>
      <c r="J45">
        <v>1</v>
      </c>
      <c r="O45" s="1">
        <f t="shared" si="10"/>
        <v>0</v>
      </c>
      <c r="P45" s="1">
        <f t="shared" si="11"/>
        <v>1</v>
      </c>
      <c r="Q45" s="1">
        <f t="shared" si="12"/>
        <v>0</v>
      </c>
      <c r="R45" s="1">
        <f>AVERAGE(P45)</f>
        <v>1</v>
      </c>
      <c r="S45" s="19">
        <f t="shared" si="14"/>
        <v>0.66666666666666663</v>
      </c>
    </row>
    <row r="46" spans="1:19">
      <c r="B46" s="18" t="s">
        <v>92</v>
      </c>
      <c r="C46" s="7">
        <v>0</v>
      </c>
      <c r="D46" s="7">
        <v>1</v>
      </c>
      <c r="E46" s="7">
        <v>0</v>
      </c>
      <c r="F46" s="7" t="s">
        <v>57</v>
      </c>
      <c r="G46" s="7" t="s">
        <v>57</v>
      </c>
      <c r="H46" s="7" t="s">
        <v>57</v>
      </c>
      <c r="I46" s="7" t="s">
        <v>57</v>
      </c>
      <c r="J46" s="7" t="s">
        <v>57</v>
      </c>
      <c r="K46">
        <v>1</v>
      </c>
      <c r="L46" s="7" t="s">
        <v>57</v>
      </c>
      <c r="M46" s="7" t="s">
        <v>57</v>
      </c>
      <c r="N46" s="7" t="s">
        <v>57</v>
      </c>
      <c r="O46" s="1">
        <f t="shared" si="10"/>
        <v>0</v>
      </c>
      <c r="P46" s="1">
        <f t="shared" si="11"/>
        <v>1</v>
      </c>
      <c r="Q46" s="1">
        <f t="shared" si="12"/>
        <v>0</v>
      </c>
      <c r="R46" s="1">
        <f>AVERAGE(P46)</f>
        <v>1</v>
      </c>
      <c r="S46" s="19" t="e">
        <f t="shared" si="14"/>
        <v>#VALUE!</v>
      </c>
    </row>
    <row r="47" spans="1:19">
      <c r="A47" t="s">
        <v>99</v>
      </c>
      <c r="B47" t="s">
        <v>100</v>
      </c>
      <c r="C47" s="7">
        <v>0</v>
      </c>
      <c r="D47" s="7">
        <v>3</v>
      </c>
      <c r="E47" s="7">
        <v>7</v>
      </c>
      <c r="J47">
        <v>2</v>
      </c>
      <c r="L47" s="7">
        <v>2</v>
      </c>
      <c r="M47" s="7">
        <v>4</v>
      </c>
      <c r="N47" s="7">
        <v>1</v>
      </c>
      <c r="O47" s="1">
        <f t="shared" si="10"/>
        <v>0</v>
      </c>
      <c r="P47" s="1">
        <f t="shared" si="11"/>
        <v>0.66666666666666663</v>
      </c>
      <c r="Q47" s="1">
        <f t="shared" si="12"/>
        <v>1</v>
      </c>
      <c r="R47" s="1">
        <f>AVERAGE(P47:Q47)</f>
        <v>0.83333333333333326</v>
      </c>
      <c r="S47" s="20">
        <f t="shared" si="14"/>
        <v>4.9722222222222223</v>
      </c>
    </row>
    <row r="48" spans="1:19">
      <c r="B48" t="s">
        <v>102</v>
      </c>
      <c r="C48" s="7">
        <v>0</v>
      </c>
      <c r="D48" s="7">
        <v>4</v>
      </c>
      <c r="E48" s="7">
        <v>4</v>
      </c>
      <c r="J48">
        <v>1</v>
      </c>
      <c r="M48" s="7">
        <v>2</v>
      </c>
      <c r="N48" s="7">
        <v>1</v>
      </c>
      <c r="O48" s="1">
        <f t="shared" si="10"/>
        <v>0</v>
      </c>
      <c r="P48" s="1">
        <f t="shared" si="11"/>
        <v>0.25</v>
      </c>
      <c r="Q48" s="1">
        <f t="shared" si="12"/>
        <v>0.75</v>
      </c>
      <c r="R48" s="1">
        <f>AVERAGE(P48:Q48)</f>
        <v>0.5</v>
      </c>
      <c r="S48" s="20">
        <f t="shared" si="14"/>
        <v>2.5833333333333335</v>
      </c>
    </row>
    <row r="49" spans="1:19">
      <c r="B49" t="s">
        <v>101</v>
      </c>
      <c r="C49" s="7">
        <v>0</v>
      </c>
      <c r="D49" s="7">
        <v>4</v>
      </c>
      <c r="E49" s="7">
        <v>4</v>
      </c>
      <c r="K49">
        <v>1</v>
      </c>
      <c r="M49" s="7">
        <v>1</v>
      </c>
      <c r="O49" s="1">
        <f t="shared" si="10"/>
        <v>0</v>
      </c>
      <c r="P49" s="1">
        <f t="shared" si="11"/>
        <v>0.25</v>
      </c>
      <c r="Q49" s="1">
        <f t="shared" si="12"/>
        <v>0.25</v>
      </c>
      <c r="R49" s="1">
        <f>AVERAGE(P49:Q49)</f>
        <v>0.25</v>
      </c>
      <c r="S49" s="20">
        <f t="shared" si="14"/>
        <v>1.875</v>
      </c>
    </row>
    <row r="50" spans="1:19">
      <c r="B50" t="s">
        <v>105</v>
      </c>
      <c r="C50" s="7">
        <v>0</v>
      </c>
      <c r="D50" s="7">
        <v>2</v>
      </c>
      <c r="E50" s="7">
        <v>2</v>
      </c>
      <c r="J50">
        <v>1</v>
      </c>
      <c r="M50" s="7">
        <v>1</v>
      </c>
      <c r="N50" s="7">
        <v>1</v>
      </c>
      <c r="O50" s="1">
        <f t="shared" si="10"/>
        <v>0</v>
      </c>
      <c r="P50" s="1">
        <f t="shared" si="11"/>
        <v>0.5</v>
      </c>
      <c r="Q50" s="1">
        <f t="shared" si="12"/>
        <v>1</v>
      </c>
      <c r="R50" s="1">
        <f>AVERAGE(P50:Q50)</f>
        <v>0.75</v>
      </c>
      <c r="S50" s="19">
        <f t="shared" si="14"/>
        <v>1.625</v>
      </c>
    </row>
    <row r="51" spans="1:19">
      <c r="B51" t="s">
        <v>121</v>
      </c>
      <c r="C51" s="7">
        <v>0</v>
      </c>
      <c r="D51" s="7">
        <v>3</v>
      </c>
      <c r="E51" s="7">
        <v>0</v>
      </c>
      <c r="I51">
        <v>1</v>
      </c>
      <c r="J51">
        <v>1</v>
      </c>
      <c r="K51">
        <v>1</v>
      </c>
      <c r="O51" s="1">
        <f t="shared" si="10"/>
        <v>0</v>
      </c>
      <c r="P51" s="1">
        <f t="shared" si="11"/>
        <v>1</v>
      </c>
      <c r="Q51" s="1">
        <f t="shared" si="12"/>
        <v>0</v>
      </c>
      <c r="R51" s="1">
        <f>AVERAGE(P51)</f>
        <v>1</v>
      </c>
      <c r="S51" s="19">
        <f t="shared" si="14"/>
        <v>1.6666666666666667</v>
      </c>
    </row>
    <row r="52" spans="1:19">
      <c r="B52" t="s">
        <v>104</v>
      </c>
      <c r="C52" s="7">
        <v>0</v>
      </c>
      <c r="D52" s="7">
        <v>3</v>
      </c>
      <c r="E52" s="7">
        <v>1</v>
      </c>
      <c r="I52">
        <v>1</v>
      </c>
      <c r="N52" s="7">
        <v>1</v>
      </c>
      <c r="O52" s="1">
        <f t="shared" si="10"/>
        <v>0</v>
      </c>
      <c r="P52" s="1">
        <f t="shared" si="11"/>
        <v>0.33333333333333331</v>
      </c>
      <c r="Q52" s="1">
        <f t="shared" si="12"/>
        <v>1</v>
      </c>
      <c r="R52" s="1">
        <f>AVERAGE(P52:Q52)</f>
        <v>0.66666666666666663</v>
      </c>
      <c r="S52" s="19">
        <f t="shared" si="14"/>
        <v>1.4444444444444444</v>
      </c>
    </row>
    <row r="53" spans="1:19">
      <c r="B53" t="s">
        <v>103</v>
      </c>
      <c r="C53" s="7">
        <v>0</v>
      </c>
      <c r="D53" s="7">
        <v>1</v>
      </c>
      <c r="E53" s="7">
        <v>4</v>
      </c>
      <c r="M53" s="7">
        <v>1</v>
      </c>
      <c r="O53" s="1">
        <f t="shared" si="10"/>
        <v>0</v>
      </c>
      <c r="P53" s="1">
        <f t="shared" si="11"/>
        <v>0</v>
      </c>
      <c r="Q53" s="1">
        <f t="shared" si="12"/>
        <v>0.25</v>
      </c>
      <c r="R53" s="1">
        <f>AVERAGE(P53:Q53)</f>
        <v>0.125</v>
      </c>
      <c r="S53" s="19">
        <f t="shared" si="14"/>
        <v>1.1875</v>
      </c>
    </row>
    <row r="54" spans="1:19">
      <c r="B54" s="18" t="s">
        <v>106</v>
      </c>
      <c r="C54" s="7">
        <v>0</v>
      </c>
      <c r="D54" s="7">
        <v>1</v>
      </c>
      <c r="E54" s="7">
        <v>2</v>
      </c>
      <c r="I54">
        <v>1</v>
      </c>
      <c r="O54" s="1">
        <f t="shared" si="10"/>
        <v>0</v>
      </c>
      <c r="P54" s="1">
        <f t="shared" si="11"/>
        <v>1</v>
      </c>
      <c r="Q54" s="1">
        <f t="shared" si="12"/>
        <v>0</v>
      </c>
      <c r="R54" s="1">
        <f>AVERAGE(P54:Q54)</f>
        <v>0.5</v>
      </c>
      <c r="S54" s="19">
        <f t="shared" si="14"/>
        <v>1.0833333333333333</v>
      </c>
    </row>
    <row r="55" spans="1:19">
      <c r="A55" t="s">
        <v>107</v>
      </c>
      <c r="B55" t="s">
        <v>108</v>
      </c>
      <c r="C55" s="7">
        <v>0</v>
      </c>
      <c r="D55" s="7">
        <v>3</v>
      </c>
      <c r="E55" s="7">
        <v>0</v>
      </c>
      <c r="I55">
        <v>2</v>
      </c>
      <c r="O55" s="1">
        <f t="shared" si="10"/>
        <v>0</v>
      </c>
      <c r="P55" s="1">
        <f t="shared" si="11"/>
        <v>0.66666666666666663</v>
      </c>
      <c r="Q55" s="1">
        <f t="shared" si="12"/>
        <v>0</v>
      </c>
      <c r="R55" s="1">
        <f>AVERAGE(P55)</f>
        <v>0.66666666666666663</v>
      </c>
      <c r="S55" s="19">
        <f t="shared" si="14"/>
        <v>1.6111111111111109</v>
      </c>
    </row>
    <row r="56" spans="1:19">
      <c r="B56" t="s">
        <v>109</v>
      </c>
      <c r="C56" s="7">
        <v>0</v>
      </c>
      <c r="D56" s="7">
        <v>7</v>
      </c>
      <c r="E56" s="7">
        <v>2</v>
      </c>
      <c r="J56">
        <v>3</v>
      </c>
      <c r="K56">
        <v>4</v>
      </c>
      <c r="N56" s="7">
        <v>1</v>
      </c>
      <c r="O56" s="1">
        <f t="shared" si="10"/>
        <v>0</v>
      </c>
      <c r="P56" s="1">
        <f t="shared" si="11"/>
        <v>1</v>
      </c>
      <c r="Q56" s="1">
        <f t="shared" si="12"/>
        <v>0.5</v>
      </c>
      <c r="R56" s="1">
        <f>AVERAGE(P56:Q56)</f>
        <v>0.75</v>
      </c>
      <c r="S56" s="19">
        <f t="shared" si="14"/>
        <v>3.4583333333333335</v>
      </c>
    </row>
    <row r="57" spans="1:19">
      <c r="B57" t="s">
        <v>110</v>
      </c>
      <c r="C57" s="7">
        <v>0</v>
      </c>
      <c r="D57" s="7">
        <v>2</v>
      </c>
      <c r="E57" s="7">
        <v>0</v>
      </c>
      <c r="J57">
        <v>1</v>
      </c>
      <c r="O57" s="1">
        <f t="shared" si="10"/>
        <v>0</v>
      </c>
      <c r="P57" s="1">
        <f t="shared" si="11"/>
        <v>0.5</v>
      </c>
      <c r="Q57" s="1">
        <f t="shared" si="12"/>
        <v>0</v>
      </c>
      <c r="R57" s="1">
        <f>AVERAGE(P57)</f>
        <v>0.5</v>
      </c>
      <c r="S57" s="19">
        <f t="shared" si="14"/>
        <v>0.75</v>
      </c>
    </row>
    <row r="58" spans="1:19">
      <c r="B58" t="s">
        <v>329</v>
      </c>
      <c r="C58" s="7">
        <v>0</v>
      </c>
      <c r="D58" s="7">
        <v>2</v>
      </c>
      <c r="E58" s="7">
        <v>0</v>
      </c>
      <c r="O58" s="1">
        <f t="shared" ref="O58:O89" si="15">IF(C58=0,0,(SUM(F58:H58)/C58))</f>
        <v>0</v>
      </c>
      <c r="P58" s="1">
        <f t="shared" ref="P58:P89" si="16">IF(D58=0,0,(SUM(I58:K58)/D58))</f>
        <v>0</v>
      </c>
      <c r="Q58" s="1">
        <f t="shared" ref="Q58:Q89" si="17">IF(E58=0,0,(SUM(L58:N58)/E58))</f>
        <v>0</v>
      </c>
      <c r="R58" s="1">
        <f>AVERAGE(P58)</f>
        <v>0</v>
      </c>
      <c r="S58" s="19">
        <f>AVERAGE(D58:E58,3*(I58+L58),2*(J58+M58),K58+N58,R58)</f>
        <v>0.33333333333333331</v>
      </c>
    </row>
    <row r="59" spans="1:19">
      <c r="B59" s="16" t="s">
        <v>111</v>
      </c>
      <c r="C59" s="7">
        <v>0</v>
      </c>
      <c r="D59" s="7">
        <v>1</v>
      </c>
      <c r="E59" s="7">
        <v>2</v>
      </c>
      <c r="J59">
        <v>1</v>
      </c>
      <c r="N59" s="7">
        <v>1</v>
      </c>
      <c r="O59" s="1">
        <f t="shared" si="15"/>
        <v>0</v>
      </c>
      <c r="P59" s="1">
        <f t="shared" si="16"/>
        <v>1</v>
      </c>
      <c r="Q59" s="1">
        <f t="shared" si="17"/>
        <v>0.5</v>
      </c>
      <c r="R59" s="1">
        <f>AVERAGE(P59:Q59)</f>
        <v>0.75</v>
      </c>
      <c r="S59" s="19">
        <f>AVERAGE(D59,E59,3*(I59+L59),2*(J59+M59),K59+N59,R59)</f>
        <v>1.125</v>
      </c>
    </row>
    <row r="60" spans="1:19">
      <c r="B60" t="s">
        <v>112</v>
      </c>
      <c r="C60" s="7">
        <v>1</v>
      </c>
      <c r="D60" s="7">
        <v>0</v>
      </c>
      <c r="E60" s="7">
        <v>0</v>
      </c>
      <c r="F60">
        <v>1</v>
      </c>
      <c r="O60" s="1">
        <f t="shared" si="15"/>
        <v>1</v>
      </c>
      <c r="P60" s="1">
        <f t="shared" si="16"/>
        <v>0</v>
      </c>
      <c r="Q60" s="1">
        <f t="shared" si="17"/>
        <v>0</v>
      </c>
      <c r="R60" s="1">
        <f>AVERAGE(O60)</f>
        <v>1</v>
      </c>
      <c r="S60" s="19">
        <f>AVERAGE(C60,3*(F60),2*(G60),H60,R60)</f>
        <v>1.25</v>
      </c>
    </row>
    <row r="61" spans="1:19" ht="14.25" customHeight="1">
      <c r="B61" t="s">
        <v>113</v>
      </c>
      <c r="C61" s="7">
        <v>4</v>
      </c>
      <c r="D61" s="7">
        <v>0</v>
      </c>
      <c r="E61" s="7">
        <v>0</v>
      </c>
      <c r="H61">
        <v>1</v>
      </c>
      <c r="O61" s="1">
        <f t="shared" si="15"/>
        <v>0.25</v>
      </c>
      <c r="P61" s="1">
        <f t="shared" si="16"/>
        <v>0</v>
      </c>
      <c r="Q61" s="1">
        <f t="shared" si="17"/>
        <v>0</v>
      </c>
      <c r="R61" s="1">
        <f>AVERAGE(O61)</f>
        <v>0.25</v>
      </c>
      <c r="S61" s="19">
        <f>AVERAGE(C61,3*(F61),2*(G61),H61,R61)</f>
        <v>1.05</v>
      </c>
    </row>
    <row r="62" spans="1:19">
      <c r="A62" t="s">
        <v>114</v>
      </c>
      <c r="B62" t="s">
        <v>115</v>
      </c>
      <c r="C62" s="7">
        <v>0</v>
      </c>
      <c r="D62" s="7">
        <v>3</v>
      </c>
      <c r="E62" s="7">
        <v>3</v>
      </c>
      <c r="M62" s="7">
        <v>1</v>
      </c>
      <c r="O62" s="1">
        <f t="shared" si="15"/>
        <v>0</v>
      </c>
      <c r="P62" s="1">
        <f t="shared" si="16"/>
        <v>0</v>
      </c>
      <c r="Q62" s="1">
        <f t="shared" si="17"/>
        <v>0.33333333333333331</v>
      </c>
      <c r="R62" s="1">
        <f t="shared" ref="R62:R69" si="18">AVERAGE(P62:Q62)</f>
        <v>0.16666666666666666</v>
      </c>
      <c r="S62" s="19">
        <f t="shared" ref="S62:S73" si="19">AVERAGE(D62:E62,3*(I62+L62),2*(J62+M62),K62+N62,R62)</f>
        <v>1.3611111111111109</v>
      </c>
    </row>
    <row r="63" spans="1:19">
      <c r="B63" t="s">
        <v>120</v>
      </c>
      <c r="C63" s="7">
        <v>0</v>
      </c>
      <c r="D63" s="7">
        <v>5</v>
      </c>
      <c r="E63" s="7">
        <v>4</v>
      </c>
      <c r="J63">
        <v>2</v>
      </c>
      <c r="O63" s="1">
        <f t="shared" si="15"/>
        <v>0</v>
      </c>
      <c r="P63" s="1">
        <f t="shared" si="16"/>
        <v>0.4</v>
      </c>
      <c r="Q63" s="1">
        <f t="shared" si="17"/>
        <v>0</v>
      </c>
      <c r="R63" s="1">
        <f t="shared" si="18"/>
        <v>0.2</v>
      </c>
      <c r="S63" s="19">
        <f t="shared" si="19"/>
        <v>2.1999999999999997</v>
      </c>
    </row>
    <row r="64" spans="1:19">
      <c r="B64" t="s">
        <v>118</v>
      </c>
      <c r="C64" s="7">
        <v>0</v>
      </c>
      <c r="D64" s="7">
        <v>4</v>
      </c>
      <c r="E64" s="7">
        <v>5</v>
      </c>
      <c r="J64">
        <v>1</v>
      </c>
      <c r="K64">
        <v>2</v>
      </c>
      <c r="L64" s="7">
        <v>0</v>
      </c>
      <c r="M64" s="7">
        <v>0</v>
      </c>
      <c r="N64" s="7">
        <v>0</v>
      </c>
      <c r="O64" s="1">
        <f t="shared" si="15"/>
        <v>0</v>
      </c>
      <c r="P64" s="1">
        <f t="shared" si="16"/>
        <v>0.75</v>
      </c>
      <c r="Q64" s="1">
        <f t="shared" si="17"/>
        <v>0</v>
      </c>
      <c r="R64" s="1">
        <f t="shared" si="18"/>
        <v>0.375</v>
      </c>
      <c r="S64" s="19">
        <f t="shared" si="19"/>
        <v>2.2291666666666665</v>
      </c>
    </row>
    <row r="65" spans="1:19">
      <c r="B65" t="s">
        <v>119</v>
      </c>
      <c r="C65" s="7">
        <v>0</v>
      </c>
      <c r="D65" s="7">
        <v>3</v>
      </c>
      <c r="E65" s="7">
        <v>2</v>
      </c>
      <c r="L65" s="7">
        <v>1</v>
      </c>
      <c r="M65" s="7">
        <v>1</v>
      </c>
      <c r="O65" s="1">
        <f t="shared" si="15"/>
        <v>0</v>
      </c>
      <c r="P65" s="1">
        <f t="shared" si="16"/>
        <v>0</v>
      </c>
      <c r="Q65" s="1">
        <f t="shared" si="17"/>
        <v>1</v>
      </c>
      <c r="R65" s="1">
        <f t="shared" si="18"/>
        <v>0.5</v>
      </c>
      <c r="S65" s="19">
        <f t="shared" si="19"/>
        <v>1.75</v>
      </c>
    </row>
    <row r="66" spans="1:19" ht="15.75" customHeight="1">
      <c r="B66" t="s">
        <v>117</v>
      </c>
      <c r="C66" s="7">
        <v>0</v>
      </c>
      <c r="D66" s="7">
        <v>1</v>
      </c>
      <c r="E66" s="7">
        <v>4</v>
      </c>
      <c r="M66" s="7">
        <v>1</v>
      </c>
      <c r="O66" s="1">
        <f t="shared" si="15"/>
        <v>0</v>
      </c>
      <c r="P66" s="1">
        <f t="shared" si="16"/>
        <v>0</v>
      </c>
      <c r="Q66" s="1">
        <f t="shared" si="17"/>
        <v>0.25</v>
      </c>
      <c r="R66" s="1">
        <f t="shared" si="18"/>
        <v>0.125</v>
      </c>
      <c r="S66" s="19">
        <f t="shared" si="19"/>
        <v>1.1875</v>
      </c>
    </row>
    <row r="67" spans="1:19">
      <c r="A67" t="s">
        <v>123</v>
      </c>
      <c r="B67" t="s">
        <v>124</v>
      </c>
      <c r="C67" s="7">
        <v>0</v>
      </c>
      <c r="D67" s="7">
        <v>3</v>
      </c>
      <c r="E67" s="7">
        <v>2</v>
      </c>
      <c r="J67">
        <v>1</v>
      </c>
      <c r="K67">
        <v>1</v>
      </c>
      <c r="N67" s="7">
        <v>1</v>
      </c>
      <c r="O67" s="1">
        <f t="shared" si="15"/>
        <v>0</v>
      </c>
      <c r="P67" s="1">
        <f t="shared" si="16"/>
        <v>0.66666666666666663</v>
      </c>
      <c r="Q67" s="1">
        <f t="shared" si="17"/>
        <v>0.5</v>
      </c>
      <c r="R67" s="1">
        <f t="shared" si="18"/>
        <v>0.58333333333333326</v>
      </c>
      <c r="S67" s="19">
        <f t="shared" si="19"/>
        <v>1.5972222222222223</v>
      </c>
    </row>
    <row r="68" spans="1:19">
      <c r="B68" t="s">
        <v>116</v>
      </c>
      <c r="C68" s="7">
        <v>0</v>
      </c>
      <c r="D68" s="7">
        <v>6</v>
      </c>
      <c r="E68" s="7">
        <v>4</v>
      </c>
      <c r="J68">
        <v>1</v>
      </c>
      <c r="M68" s="7">
        <v>1</v>
      </c>
      <c r="N68" s="7">
        <v>1</v>
      </c>
      <c r="O68" s="1">
        <f t="shared" si="15"/>
        <v>0</v>
      </c>
      <c r="P68" s="1">
        <f t="shared" si="16"/>
        <v>0.16666666666666666</v>
      </c>
      <c r="Q68" s="1">
        <f t="shared" si="17"/>
        <v>0.5</v>
      </c>
      <c r="R68" s="1">
        <f t="shared" si="18"/>
        <v>0.33333333333333331</v>
      </c>
      <c r="S68" s="19">
        <f t="shared" si="19"/>
        <v>2.5555555555555558</v>
      </c>
    </row>
    <row r="69" spans="1:19">
      <c r="B69" s="18" t="s">
        <v>351</v>
      </c>
      <c r="C69" s="7">
        <v>0</v>
      </c>
      <c r="D69" s="7">
        <v>6</v>
      </c>
      <c r="E69" s="7">
        <v>2</v>
      </c>
      <c r="I69">
        <v>1</v>
      </c>
      <c r="N69" s="7">
        <v>1</v>
      </c>
      <c r="O69" s="1">
        <f t="shared" si="15"/>
        <v>0</v>
      </c>
      <c r="P69" s="1">
        <f t="shared" si="16"/>
        <v>0.16666666666666666</v>
      </c>
      <c r="Q69" s="1">
        <f t="shared" si="17"/>
        <v>0.5</v>
      </c>
      <c r="R69" s="1">
        <f t="shared" si="18"/>
        <v>0.33333333333333331</v>
      </c>
      <c r="S69" s="19">
        <f t="shared" si="19"/>
        <v>2.0555555555555558</v>
      </c>
    </row>
    <row r="70" spans="1:19">
      <c r="B70" s="18" t="s">
        <v>125</v>
      </c>
      <c r="C70" s="7">
        <v>0</v>
      </c>
      <c r="D70" s="7">
        <v>0</v>
      </c>
      <c r="E70" s="7">
        <v>1</v>
      </c>
      <c r="J70">
        <v>1</v>
      </c>
      <c r="L70" s="7">
        <v>1</v>
      </c>
      <c r="O70" s="1">
        <f t="shared" si="15"/>
        <v>0</v>
      </c>
      <c r="P70" s="1">
        <f t="shared" si="16"/>
        <v>0</v>
      </c>
      <c r="Q70" s="1">
        <f t="shared" si="17"/>
        <v>1</v>
      </c>
      <c r="R70" s="1">
        <f>AVERAGE(Q70)</f>
        <v>1</v>
      </c>
      <c r="S70" s="19">
        <f t="shared" si="19"/>
        <v>1.1666666666666667</v>
      </c>
    </row>
    <row r="71" spans="1:19">
      <c r="B71" t="s">
        <v>128</v>
      </c>
      <c r="C71" s="7">
        <v>0</v>
      </c>
      <c r="D71" s="7">
        <v>3</v>
      </c>
      <c r="E71" s="7">
        <v>1</v>
      </c>
      <c r="M71" s="7">
        <v>1</v>
      </c>
      <c r="O71" s="1">
        <f t="shared" si="15"/>
        <v>0</v>
      </c>
      <c r="P71" s="1">
        <f t="shared" si="16"/>
        <v>0</v>
      </c>
      <c r="Q71" s="1">
        <f t="shared" si="17"/>
        <v>1</v>
      </c>
      <c r="R71" s="1">
        <f>AVERAGE(P71:Q71)</f>
        <v>0.5</v>
      </c>
      <c r="S71" s="19">
        <f t="shared" si="19"/>
        <v>1.0833333333333333</v>
      </c>
    </row>
    <row r="72" spans="1:19">
      <c r="B72" t="s">
        <v>330</v>
      </c>
      <c r="C72" s="7">
        <v>0</v>
      </c>
      <c r="D72" s="7">
        <v>2</v>
      </c>
      <c r="E72" s="7">
        <v>0</v>
      </c>
      <c r="L72" s="7">
        <v>1</v>
      </c>
      <c r="O72" s="1">
        <f t="shared" si="15"/>
        <v>0</v>
      </c>
      <c r="P72" s="1">
        <f t="shared" si="16"/>
        <v>0</v>
      </c>
      <c r="Q72" s="1">
        <f t="shared" si="17"/>
        <v>0</v>
      </c>
      <c r="R72" s="1">
        <f>AVERAGE(P72)</f>
        <v>0</v>
      </c>
      <c r="S72" s="19">
        <f t="shared" si="19"/>
        <v>0.83333333333333337</v>
      </c>
    </row>
    <row r="73" spans="1:19">
      <c r="B73" t="s">
        <v>126</v>
      </c>
      <c r="C73" s="7">
        <v>0</v>
      </c>
      <c r="D73" s="7">
        <v>1</v>
      </c>
      <c r="E73" s="7">
        <v>2</v>
      </c>
      <c r="N73" s="7">
        <v>1</v>
      </c>
      <c r="O73" s="1">
        <f t="shared" si="15"/>
        <v>0</v>
      </c>
      <c r="P73" s="1">
        <f t="shared" si="16"/>
        <v>0</v>
      </c>
      <c r="Q73" s="1">
        <f t="shared" si="17"/>
        <v>0.5</v>
      </c>
      <c r="R73" s="1">
        <f>AVERAGE(P73:Q73)</f>
        <v>0.25</v>
      </c>
      <c r="S73" s="19">
        <f t="shared" si="19"/>
        <v>0.70833333333333337</v>
      </c>
    </row>
    <row r="74" spans="1:19">
      <c r="B74" t="s">
        <v>127</v>
      </c>
      <c r="C74" s="7">
        <v>1</v>
      </c>
      <c r="D74" s="7">
        <v>0</v>
      </c>
      <c r="E74" s="7">
        <v>0</v>
      </c>
      <c r="G74">
        <v>1</v>
      </c>
      <c r="H74" t="s">
        <v>57</v>
      </c>
      <c r="I74" t="s">
        <v>57</v>
      </c>
      <c r="J74" t="s">
        <v>57</v>
      </c>
      <c r="K74" t="s">
        <v>57</v>
      </c>
      <c r="L74" t="s">
        <v>57</v>
      </c>
      <c r="M74" t="s">
        <v>57</v>
      </c>
      <c r="N74" t="s">
        <v>57</v>
      </c>
      <c r="O74" s="1">
        <f t="shared" si="15"/>
        <v>1</v>
      </c>
      <c r="P74" s="1">
        <f t="shared" si="16"/>
        <v>0</v>
      </c>
      <c r="Q74" s="1">
        <f t="shared" si="17"/>
        <v>0</v>
      </c>
      <c r="R74" s="1">
        <f>AVERAGE(O74)</f>
        <v>1</v>
      </c>
      <c r="S74" s="19">
        <f>AVERAGE(C74,3*(F74),2*(G74),H74,R74)</f>
        <v>1</v>
      </c>
    </row>
    <row r="75" spans="1:19">
      <c r="B75" t="s">
        <v>129</v>
      </c>
      <c r="C75" s="7">
        <v>0</v>
      </c>
      <c r="D75" s="7">
        <v>1</v>
      </c>
      <c r="E75" s="7">
        <v>1</v>
      </c>
      <c r="N75" s="7">
        <v>1</v>
      </c>
      <c r="O75" s="1">
        <f t="shared" si="15"/>
        <v>0</v>
      </c>
      <c r="P75" s="1">
        <f t="shared" si="16"/>
        <v>0</v>
      </c>
      <c r="Q75" s="1">
        <f t="shared" si="17"/>
        <v>1</v>
      </c>
      <c r="R75" s="1">
        <f>AVERAGE(P75:Q75)</f>
        <v>0.5</v>
      </c>
      <c r="S75" s="19">
        <f t="shared" ref="S75:S87" si="20">AVERAGE(D75:E75,3*(I75+L75),2*(J75+M75),K75+N75,R75)</f>
        <v>0.58333333333333337</v>
      </c>
    </row>
    <row r="76" spans="1:19">
      <c r="A76" t="s">
        <v>130</v>
      </c>
      <c r="B76" t="s">
        <v>132</v>
      </c>
      <c r="C76" s="7">
        <v>0</v>
      </c>
      <c r="D76" s="7">
        <v>4</v>
      </c>
      <c r="E76" s="7">
        <v>0</v>
      </c>
      <c r="J76">
        <v>1</v>
      </c>
      <c r="O76" s="1">
        <f t="shared" si="15"/>
        <v>0</v>
      </c>
      <c r="P76" s="1">
        <f t="shared" si="16"/>
        <v>0.25</v>
      </c>
      <c r="Q76" s="1">
        <f t="shared" si="17"/>
        <v>0</v>
      </c>
      <c r="R76" s="1">
        <f>AVERAGE(P76)</f>
        <v>0.25</v>
      </c>
      <c r="S76" s="19">
        <f t="shared" si="20"/>
        <v>1.0416666666666667</v>
      </c>
    </row>
    <row r="77" spans="1:19">
      <c r="B77" t="s">
        <v>133</v>
      </c>
      <c r="C77" s="7">
        <v>0</v>
      </c>
      <c r="D77" s="7">
        <v>4</v>
      </c>
      <c r="E77" s="7">
        <v>0</v>
      </c>
      <c r="I77">
        <v>1</v>
      </c>
      <c r="K77">
        <v>1</v>
      </c>
      <c r="O77" s="1">
        <f t="shared" si="15"/>
        <v>0</v>
      </c>
      <c r="P77" s="1">
        <f t="shared" si="16"/>
        <v>0.5</v>
      </c>
      <c r="Q77" s="1">
        <f t="shared" si="17"/>
        <v>0</v>
      </c>
      <c r="R77" s="1">
        <f>AVERAGE(P77)</f>
        <v>0.5</v>
      </c>
      <c r="S77" s="19">
        <f t="shared" si="20"/>
        <v>1.4166666666666667</v>
      </c>
    </row>
    <row r="78" spans="1:19">
      <c r="B78" t="s">
        <v>131</v>
      </c>
      <c r="C78" s="7">
        <v>0</v>
      </c>
      <c r="D78" s="7">
        <v>5</v>
      </c>
      <c r="E78" s="7">
        <v>0</v>
      </c>
      <c r="I78">
        <v>1</v>
      </c>
      <c r="J78">
        <v>1</v>
      </c>
      <c r="O78" s="1">
        <f t="shared" si="15"/>
        <v>0</v>
      </c>
      <c r="P78" s="1">
        <f t="shared" si="16"/>
        <v>0.4</v>
      </c>
      <c r="Q78" s="1">
        <f t="shared" si="17"/>
        <v>0</v>
      </c>
      <c r="R78" s="1">
        <f>AVERAGE(P78)</f>
        <v>0.4</v>
      </c>
      <c r="S78" s="19">
        <f t="shared" si="20"/>
        <v>1.7333333333333334</v>
      </c>
    </row>
    <row r="79" spans="1:19">
      <c r="A79" t="s">
        <v>134</v>
      </c>
      <c r="B79" t="s">
        <v>135</v>
      </c>
      <c r="C79" s="7">
        <v>0</v>
      </c>
      <c r="D79" s="7">
        <v>6</v>
      </c>
      <c r="E79" s="7">
        <v>1</v>
      </c>
      <c r="J79">
        <v>1</v>
      </c>
      <c r="O79" s="1">
        <f t="shared" si="15"/>
        <v>0</v>
      </c>
      <c r="P79" s="1">
        <f t="shared" si="16"/>
        <v>0.16666666666666666</v>
      </c>
      <c r="Q79" s="1">
        <f t="shared" si="17"/>
        <v>0</v>
      </c>
      <c r="R79" s="1">
        <f t="shared" ref="R79:R86" si="21">AVERAGE(P79:Q79)</f>
        <v>8.3333333333333329E-2</v>
      </c>
      <c r="S79" s="19">
        <f t="shared" si="20"/>
        <v>1.5138888888888891</v>
      </c>
    </row>
    <row r="80" spans="1:19">
      <c r="B80" t="s">
        <v>137</v>
      </c>
      <c r="C80" s="7">
        <v>0</v>
      </c>
      <c r="D80" s="7">
        <v>5</v>
      </c>
      <c r="E80" s="7">
        <v>3</v>
      </c>
      <c r="J80">
        <v>1</v>
      </c>
      <c r="N80" s="7">
        <v>1</v>
      </c>
      <c r="O80" s="1">
        <f t="shared" si="15"/>
        <v>0</v>
      </c>
      <c r="P80" s="1">
        <f t="shared" si="16"/>
        <v>0.2</v>
      </c>
      <c r="Q80" s="1">
        <f t="shared" si="17"/>
        <v>0.33333333333333331</v>
      </c>
      <c r="R80" s="1">
        <f t="shared" si="21"/>
        <v>0.26666666666666666</v>
      </c>
      <c r="S80" s="19">
        <f t="shared" si="20"/>
        <v>1.877777777777778</v>
      </c>
    </row>
    <row r="81" spans="1:19">
      <c r="B81" t="s">
        <v>136</v>
      </c>
      <c r="C81" s="7">
        <v>0</v>
      </c>
      <c r="D81" s="7">
        <v>4</v>
      </c>
      <c r="E81" s="7">
        <v>2</v>
      </c>
      <c r="I81">
        <v>1</v>
      </c>
      <c r="J81">
        <v>1</v>
      </c>
      <c r="O81" s="1">
        <f t="shared" si="15"/>
        <v>0</v>
      </c>
      <c r="P81" s="1">
        <f t="shared" si="16"/>
        <v>0.5</v>
      </c>
      <c r="Q81" s="1">
        <f t="shared" si="17"/>
        <v>0</v>
      </c>
      <c r="R81" s="1">
        <f t="shared" si="21"/>
        <v>0.25</v>
      </c>
      <c r="S81" s="19">
        <f t="shared" si="20"/>
        <v>1.875</v>
      </c>
    </row>
    <row r="82" spans="1:19">
      <c r="B82" t="s">
        <v>138</v>
      </c>
      <c r="C82" s="7">
        <v>0</v>
      </c>
      <c r="D82" s="7">
        <v>4</v>
      </c>
      <c r="E82" s="7">
        <v>1</v>
      </c>
      <c r="I82">
        <v>1</v>
      </c>
      <c r="N82" s="7">
        <v>1</v>
      </c>
      <c r="O82" s="1">
        <f t="shared" si="15"/>
        <v>0</v>
      </c>
      <c r="P82" s="1">
        <f t="shared" si="16"/>
        <v>0.25</v>
      </c>
      <c r="Q82" s="1">
        <f t="shared" si="17"/>
        <v>1</v>
      </c>
      <c r="R82" s="1">
        <f t="shared" si="21"/>
        <v>0.625</v>
      </c>
      <c r="S82" s="19">
        <f t="shared" si="20"/>
        <v>1.6041666666666667</v>
      </c>
    </row>
    <row r="83" spans="1:19">
      <c r="A83" t="s">
        <v>139</v>
      </c>
      <c r="B83" t="s">
        <v>140</v>
      </c>
      <c r="C83" s="7">
        <v>0</v>
      </c>
      <c r="D83" s="7">
        <v>2</v>
      </c>
      <c r="E83" s="7">
        <v>1</v>
      </c>
      <c r="K83">
        <v>1</v>
      </c>
      <c r="O83" s="1">
        <f t="shared" si="15"/>
        <v>0</v>
      </c>
      <c r="P83" s="1">
        <f t="shared" si="16"/>
        <v>0.5</v>
      </c>
      <c r="Q83" s="1">
        <f t="shared" si="17"/>
        <v>0</v>
      </c>
      <c r="R83" s="1">
        <f t="shared" si="21"/>
        <v>0.25</v>
      </c>
      <c r="S83" s="19">
        <f t="shared" si="20"/>
        <v>0.70833333333333337</v>
      </c>
    </row>
    <row r="84" spans="1:19">
      <c r="B84" t="s">
        <v>141</v>
      </c>
      <c r="C84" s="7">
        <v>0</v>
      </c>
      <c r="D84" s="7">
        <v>2</v>
      </c>
      <c r="E84" s="7">
        <v>2</v>
      </c>
      <c r="J84">
        <v>1</v>
      </c>
      <c r="O84" s="1">
        <f t="shared" si="15"/>
        <v>0</v>
      </c>
      <c r="P84" s="1">
        <f t="shared" si="16"/>
        <v>0.5</v>
      </c>
      <c r="Q84" s="1">
        <f t="shared" si="17"/>
        <v>0</v>
      </c>
      <c r="R84" s="1">
        <f t="shared" si="21"/>
        <v>0.25</v>
      </c>
      <c r="S84" s="19">
        <f t="shared" si="20"/>
        <v>1.0416666666666667</v>
      </c>
    </row>
    <row r="85" spans="1:19">
      <c r="B85" t="s">
        <v>142</v>
      </c>
      <c r="C85" s="7">
        <v>0</v>
      </c>
      <c r="D85" s="7">
        <v>5</v>
      </c>
      <c r="E85" s="7">
        <v>2</v>
      </c>
      <c r="J85">
        <v>2</v>
      </c>
      <c r="O85" s="1">
        <f t="shared" si="15"/>
        <v>0</v>
      </c>
      <c r="P85" s="1">
        <f t="shared" si="16"/>
        <v>0.4</v>
      </c>
      <c r="Q85" s="1">
        <f t="shared" si="17"/>
        <v>0</v>
      </c>
      <c r="R85" s="1">
        <f t="shared" si="21"/>
        <v>0.2</v>
      </c>
      <c r="S85" s="19">
        <f t="shared" si="20"/>
        <v>1.8666666666666665</v>
      </c>
    </row>
    <row r="86" spans="1:19">
      <c r="B86" t="s">
        <v>143</v>
      </c>
      <c r="C86" s="7">
        <v>0</v>
      </c>
      <c r="D86" s="7">
        <v>4</v>
      </c>
      <c r="E86" s="7">
        <v>1</v>
      </c>
      <c r="J86">
        <v>1</v>
      </c>
      <c r="O86" s="1">
        <f t="shared" si="15"/>
        <v>0</v>
      </c>
      <c r="P86" s="1">
        <f t="shared" si="16"/>
        <v>0.25</v>
      </c>
      <c r="Q86" s="1">
        <f t="shared" si="17"/>
        <v>0</v>
      </c>
      <c r="R86" s="1">
        <f t="shared" si="21"/>
        <v>0.125</v>
      </c>
      <c r="S86" s="19">
        <f t="shared" si="20"/>
        <v>1.1875</v>
      </c>
    </row>
    <row r="87" spans="1:19">
      <c r="B87" t="s">
        <v>144</v>
      </c>
      <c r="C87" s="7">
        <v>0</v>
      </c>
      <c r="D87" s="7">
        <v>0</v>
      </c>
      <c r="E87" s="7">
        <v>1</v>
      </c>
      <c r="N87" s="7">
        <v>1</v>
      </c>
      <c r="O87" s="1">
        <f t="shared" si="15"/>
        <v>0</v>
      </c>
      <c r="P87" s="1">
        <f t="shared" si="16"/>
        <v>0</v>
      </c>
      <c r="Q87" s="1">
        <f t="shared" si="17"/>
        <v>1</v>
      </c>
      <c r="R87" s="1">
        <f>AVERAGE(Q87)</f>
        <v>1</v>
      </c>
      <c r="S87" s="19">
        <f t="shared" si="20"/>
        <v>0.5</v>
      </c>
    </row>
    <row r="88" spans="1:19">
      <c r="B88" t="s">
        <v>145</v>
      </c>
      <c r="C88" s="7">
        <v>4</v>
      </c>
      <c r="D88" s="7">
        <v>0</v>
      </c>
      <c r="E88" s="7">
        <v>0</v>
      </c>
      <c r="F88">
        <v>1</v>
      </c>
      <c r="G88">
        <v>1</v>
      </c>
      <c r="O88" s="1">
        <f t="shared" si="15"/>
        <v>0.5</v>
      </c>
      <c r="P88" s="1">
        <f t="shared" si="16"/>
        <v>0</v>
      </c>
      <c r="Q88" s="1">
        <f t="shared" si="17"/>
        <v>0</v>
      </c>
      <c r="R88" s="1">
        <f>AVERAGE(O88)</f>
        <v>0.5</v>
      </c>
      <c r="S88" s="19">
        <f>AVERAGE(C88,3*(F88),2*(G88),H88,R88)</f>
        <v>2.375</v>
      </c>
    </row>
    <row r="89" spans="1:19">
      <c r="A89" t="s">
        <v>146</v>
      </c>
      <c r="B89" s="18" t="s">
        <v>147</v>
      </c>
      <c r="C89" s="7">
        <v>0</v>
      </c>
      <c r="D89" s="7">
        <v>12</v>
      </c>
      <c r="E89" s="7">
        <v>0</v>
      </c>
      <c r="O89" s="1">
        <f t="shared" si="15"/>
        <v>0</v>
      </c>
      <c r="P89" s="1">
        <f t="shared" si="16"/>
        <v>0</v>
      </c>
      <c r="Q89" s="1">
        <f t="shared" si="17"/>
        <v>0</v>
      </c>
      <c r="R89" s="1">
        <f t="shared" ref="R89:R94" si="22">AVERAGE(P89)</f>
        <v>0</v>
      </c>
      <c r="S89" s="19">
        <f t="shared" ref="S89:S95" si="23">AVERAGE(D89:E89,3*(I89+L89),2*(J89+M89),K89+N89,R89)</f>
        <v>2</v>
      </c>
    </row>
    <row r="90" spans="1:19">
      <c r="B90" t="s">
        <v>148</v>
      </c>
      <c r="C90" s="7">
        <v>0</v>
      </c>
      <c r="D90" s="7">
        <v>2</v>
      </c>
      <c r="E90" s="7">
        <v>0</v>
      </c>
      <c r="I90">
        <v>1</v>
      </c>
      <c r="J90">
        <v>1</v>
      </c>
      <c r="O90" s="1">
        <f t="shared" ref="O90:O105" si="24">IF(C90=0,0,(SUM(F90:H90)/C90))</f>
        <v>0</v>
      </c>
      <c r="P90" s="1">
        <f t="shared" ref="P90:P105" si="25">IF(D90=0,0,(SUM(I90:K90)/D90))</f>
        <v>1</v>
      </c>
      <c r="Q90" s="1">
        <f t="shared" ref="Q90:Q105" si="26">IF(E90=0,0,(SUM(L90:N90)/E90))</f>
        <v>0</v>
      </c>
      <c r="R90" s="1">
        <f t="shared" si="22"/>
        <v>1</v>
      </c>
      <c r="S90" s="19">
        <f t="shared" si="23"/>
        <v>1.3333333333333333</v>
      </c>
    </row>
    <row r="91" spans="1:19">
      <c r="B91" t="s">
        <v>331</v>
      </c>
      <c r="C91" s="7">
        <v>0</v>
      </c>
      <c r="D91" s="7">
        <v>1</v>
      </c>
      <c r="E91" s="7">
        <v>0</v>
      </c>
      <c r="J91">
        <v>1</v>
      </c>
      <c r="O91" s="1">
        <f t="shared" si="24"/>
        <v>0</v>
      </c>
      <c r="P91" s="1">
        <f t="shared" si="25"/>
        <v>1</v>
      </c>
      <c r="Q91" s="1">
        <f t="shared" si="26"/>
        <v>0</v>
      </c>
      <c r="R91" s="1">
        <f t="shared" si="22"/>
        <v>1</v>
      </c>
      <c r="S91" s="19">
        <f t="shared" si="23"/>
        <v>0.66666666666666663</v>
      </c>
    </row>
    <row r="92" spans="1:19">
      <c r="B92" t="s">
        <v>149</v>
      </c>
      <c r="C92" s="7">
        <v>0</v>
      </c>
      <c r="D92" s="7">
        <v>2</v>
      </c>
      <c r="E92" s="7">
        <v>0</v>
      </c>
      <c r="I92">
        <v>1</v>
      </c>
      <c r="J92">
        <v>1</v>
      </c>
      <c r="O92" s="1">
        <f t="shared" si="24"/>
        <v>0</v>
      </c>
      <c r="P92" s="1">
        <f t="shared" si="25"/>
        <v>1</v>
      </c>
      <c r="Q92" s="1">
        <f t="shared" si="26"/>
        <v>0</v>
      </c>
      <c r="R92" s="1">
        <f t="shared" si="22"/>
        <v>1</v>
      </c>
      <c r="S92" s="19">
        <f t="shared" si="23"/>
        <v>1.3333333333333333</v>
      </c>
    </row>
    <row r="93" spans="1:19">
      <c r="A93" t="s">
        <v>150</v>
      </c>
      <c r="B93" t="s">
        <v>151</v>
      </c>
      <c r="C93" s="7">
        <v>0</v>
      </c>
      <c r="D93" s="7">
        <v>1</v>
      </c>
      <c r="E93" s="7">
        <v>0</v>
      </c>
      <c r="J93">
        <v>1</v>
      </c>
      <c r="O93" s="1">
        <f t="shared" si="24"/>
        <v>0</v>
      </c>
      <c r="P93" s="1">
        <f t="shared" si="25"/>
        <v>1</v>
      </c>
      <c r="Q93" s="1">
        <f t="shared" si="26"/>
        <v>0</v>
      </c>
      <c r="R93" s="1">
        <f t="shared" si="22"/>
        <v>1</v>
      </c>
      <c r="S93" s="19">
        <f t="shared" si="23"/>
        <v>0.66666666666666663</v>
      </c>
    </row>
    <row r="94" spans="1:19">
      <c r="A94" t="s">
        <v>153</v>
      </c>
      <c r="B94" t="s">
        <v>154</v>
      </c>
      <c r="C94" s="7">
        <v>0</v>
      </c>
      <c r="D94" s="7">
        <v>1</v>
      </c>
      <c r="E94" s="7">
        <v>0</v>
      </c>
      <c r="K94">
        <v>1</v>
      </c>
      <c r="O94" s="1">
        <f t="shared" si="24"/>
        <v>0</v>
      </c>
      <c r="P94" s="1">
        <f t="shared" si="25"/>
        <v>1</v>
      </c>
      <c r="Q94" s="1">
        <f t="shared" si="26"/>
        <v>0</v>
      </c>
      <c r="R94" s="1">
        <f t="shared" si="22"/>
        <v>1</v>
      </c>
      <c r="S94" s="19">
        <f t="shared" si="23"/>
        <v>0.5</v>
      </c>
    </row>
    <row r="95" spans="1:19">
      <c r="B95" t="s">
        <v>155</v>
      </c>
      <c r="C95" s="7">
        <v>0</v>
      </c>
      <c r="D95" s="7">
        <v>3</v>
      </c>
      <c r="E95" s="7">
        <v>1</v>
      </c>
      <c r="K95">
        <v>1</v>
      </c>
      <c r="O95" s="1">
        <f t="shared" si="24"/>
        <v>0</v>
      </c>
      <c r="P95" s="1">
        <f t="shared" si="25"/>
        <v>0.33333333333333331</v>
      </c>
      <c r="Q95" s="1">
        <f t="shared" si="26"/>
        <v>0</v>
      </c>
      <c r="R95" s="1">
        <f>AVERAGE(P95:Q95)</f>
        <v>0.16666666666666666</v>
      </c>
      <c r="S95" s="19">
        <f t="shared" si="23"/>
        <v>0.86111111111111116</v>
      </c>
    </row>
    <row r="96" spans="1:19">
      <c r="B96" t="s">
        <v>156</v>
      </c>
      <c r="C96" s="7">
        <v>3</v>
      </c>
      <c r="D96" s="7">
        <v>0</v>
      </c>
      <c r="E96" s="7">
        <v>0</v>
      </c>
      <c r="G96">
        <v>1</v>
      </c>
      <c r="O96" s="1">
        <f t="shared" si="24"/>
        <v>0.33333333333333331</v>
      </c>
      <c r="P96" s="1">
        <f t="shared" si="25"/>
        <v>0</v>
      </c>
      <c r="Q96" s="1">
        <f t="shared" si="26"/>
        <v>0</v>
      </c>
      <c r="R96" s="1">
        <f>AVERAGE(O96)</f>
        <v>0.33333333333333331</v>
      </c>
      <c r="S96" s="19">
        <f>AVERAGE(C96,3*(F96),2*(G96),H96,R96)</f>
        <v>1.3333333333333333</v>
      </c>
    </row>
    <row r="97" spans="1:19">
      <c r="B97" s="18" t="s">
        <v>332</v>
      </c>
      <c r="C97" s="7">
        <v>0</v>
      </c>
      <c r="D97" s="7">
        <v>1</v>
      </c>
      <c r="E97" s="7">
        <v>1</v>
      </c>
      <c r="O97" s="1">
        <f t="shared" si="24"/>
        <v>0</v>
      </c>
      <c r="P97" s="1">
        <f t="shared" si="25"/>
        <v>0</v>
      </c>
      <c r="Q97" s="1">
        <f t="shared" si="26"/>
        <v>0</v>
      </c>
      <c r="R97" s="1">
        <f>AVERAGE(P97:Q97)</f>
        <v>0</v>
      </c>
      <c r="S97" s="19">
        <f>AVERAGE(D97:E97,3*(I97+L97),2*(J97+M97),K97+N97,R97)</f>
        <v>0.33333333333333331</v>
      </c>
    </row>
    <row r="98" spans="1:19" ht="12.75" customHeight="1">
      <c r="B98" s="18" t="s">
        <v>157</v>
      </c>
      <c r="C98" s="7">
        <v>0</v>
      </c>
      <c r="D98" s="7">
        <v>1</v>
      </c>
      <c r="E98" s="7">
        <v>0</v>
      </c>
      <c r="J98">
        <v>1</v>
      </c>
      <c r="O98" s="1">
        <f t="shared" si="24"/>
        <v>0</v>
      </c>
      <c r="P98" s="1">
        <f t="shared" si="25"/>
        <v>1</v>
      </c>
      <c r="Q98" s="1">
        <f t="shared" si="26"/>
        <v>0</v>
      </c>
      <c r="R98" s="1">
        <f>AVERAGE(P98)</f>
        <v>1</v>
      </c>
      <c r="S98" s="19">
        <f>AVERAGE(D98:E98,3*(I98+L98),2*(J98+M98),K98+N98,R98)</f>
        <v>0.66666666666666663</v>
      </c>
    </row>
    <row r="99" spans="1:19">
      <c r="A99" t="s">
        <v>152</v>
      </c>
      <c r="B99" t="s">
        <v>158</v>
      </c>
      <c r="C99" s="7">
        <v>0</v>
      </c>
      <c r="D99" s="7">
        <v>1</v>
      </c>
      <c r="E99" s="7">
        <v>2</v>
      </c>
      <c r="J99">
        <v>1</v>
      </c>
      <c r="O99" s="1">
        <f t="shared" si="24"/>
        <v>0</v>
      </c>
      <c r="P99" s="1">
        <f t="shared" si="25"/>
        <v>1</v>
      </c>
      <c r="Q99" s="1">
        <f t="shared" si="26"/>
        <v>0</v>
      </c>
      <c r="R99" s="1">
        <f>AVERAGE(P99)</f>
        <v>1</v>
      </c>
      <c r="S99" s="19">
        <f>AVERAGE(D99:E99,3*(I99+L99),2*(J99+M99),K99+N99,R99)</f>
        <v>1</v>
      </c>
    </row>
    <row r="100" spans="1:19">
      <c r="B100" t="s">
        <v>159</v>
      </c>
      <c r="C100" s="7">
        <v>0</v>
      </c>
      <c r="D100" s="7">
        <v>0</v>
      </c>
      <c r="E100" s="7">
        <v>2</v>
      </c>
      <c r="M100" s="7">
        <v>1</v>
      </c>
      <c r="O100" s="1">
        <f t="shared" si="24"/>
        <v>0</v>
      </c>
      <c r="P100" s="1">
        <f t="shared" si="25"/>
        <v>0</v>
      </c>
      <c r="Q100" s="1">
        <f t="shared" si="26"/>
        <v>0.5</v>
      </c>
      <c r="R100" s="1">
        <f>AVERAGE(Q100)</f>
        <v>0.5</v>
      </c>
      <c r="S100" s="19">
        <f>AVERAGE(D100:E100,3*(I100+L100),2*(J100+M100),K100+N100,R100)</f>
        <v>0.75</v>
      </c>
    </row>
    <row r="101" spans="1:19">
      <c r="A101" t="s">
        <v>160</v>
      </c>
      <c r="B101" t="s">
        <v>166</v>
      </c>
      <c r="C101" s="7">
        <v>0</v>
      </c>
      <c r="D101" s="7">
        <v>2</v>
      </c>
      <c r="E101" s="7">
        <v>0</v>
      </c>
      <c r="K101">
        <v>2</v>
      </c>
      <c r="O101" s="1">
        <f t="shared" si="24"/>
        <v>0</v>
      </c>
      <c r="P101" s="1">
        <f t="shared" si="25"/>
        <v>1</v>
      </c>
      <c r="Q101" s="1">
        <f t="shared" si="26"/>
        <v>0</v>
      </c>
      <c r="R101" s="1">
        <f>AVERAGE(P101)</f>
        <v>1</v>
      </c>
      <c r="S101" s="19">
        <f>AVERAGE(D101:E101,3*(I101+L101),2*(J101+M101),K101+N101,R101)</f>
        <v>0.83333333333333337</v>
      </c>
    </row>
    <row r="102" spans="1:19">
      <c r="A102" t="s">
        <v>161</v>
      </c>
      <c r="B102" t="s">
        <v>162</v>
      </c>
      <c r="C102" s="7">
        <v>7</v>
      </c>
      <c r="D102" s="7">
        <v>0</v>
      </c>
      <c r="E102" s="7">
        <v>0</v>
      </c>
      <c r="F102">
        <v>1</v>
      </c>
      <c r="G102">
        <v>1</v>
      </c>
      <c r="H102">
        <v>1</v>
      </c>
      <c r="O102" s="1">
        <f t="shared" si="24"/>
        <v>0.42857142857142855</v>
      </c>
      <c r="P102" s="1">
        <f t="shared" si="25"/>
        <v>0</v>
      </c>
      <c r="Q102" s="1">
        <f t="shared" si="26"/>
        <v>0</v>
      </c>
      <c r="R102" s="1">
        <f>AVERAGE(O102)</f>
        <v>0.42857142857142855</v>
      </c>
      <c r="S102" s="19">
        <f>AVERAGE(C102,3*(F102),2*(G102),H102,R102)</f>
        <v>2.6857142857142859</v>
      </c>
    </row>
    <row r="103" spans="1:19">
      <c r="B103" t="s">
        <v>165</v>
      </c>
      <c r="C103" s="7">
        <v>8</v>
      </c>
      <c r="D103" s="7">
        <v>0</v>
      </c>
      <c r="E103" s="7">
        <v>0</v>
      </c>
      <c r="G103">
        <v>1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 s="1">
        <f t="shared" si="24"/>
        <v>0.125</v>
      </c>
      <c r="P103" s="1">
        <f t="shared" si="25"/>
        <v>0</v>
      </c>
      <c r="Q103" s="1">
        <f t="shared" si="26"/>
        <v>0</v>
      </c>
      <c r="R103" s="1">
        <f>AVERAGE(O103)</f>
        <v>0.125</v>
      </c>
      <c r="S103" s="19">
        <f>AVERAGE(C103,3*(F103),2*(G103),H103,R103)</f>
        <v>2.53125</v>
      </c>
    </row>
    <row r="104" spans="1:19">
      <c r="B104" t="s">
        <v>163</v>
      </c>
      <c r="C104" s="7">
        <v>6</v>
      </c>
      <c r="D104" s="7">
        <v>0</v>
      </c>
      <c r="E104" s="7">
        <v>0</v>
      </c>
      <c r="G104">
        <v>1</v>
      </c>
      <c r="O104" s="1">
        <f t="shared" si="24"/>
        <v>0.16666666666666666</v>
      </c>
      <c r="P104" s="1">
        <f t="shared" si="25"/>
        <v>0</v>
      </c>
      <c r="Q104" s="1">
        <f t="shared" si="26"/>
        <v>0</v>
      </c>
      <c r="R104" s="1">
        <f>AVERAGE(O104)</f>
        <v>0.16666666666666666</v>
      </c>
      <c r="S104" s="19">
        <f>AVERAGE(C104,3*(F104),2*(G104),H104,R104)</f>
        <v>2.0416666666666665</v>
      </c>
    </row>
    <row r="105" spans="1:19">
      <c r="B105" t="s">
        <v>164</v>
      </c>
      <c r="C105" s="7">
        <v>5</v>
      </c>
      <c r="D105" s="7">
        <v>0</v>
      </c>
      <c r="E105" s="7">
        <v>0</v>
      </c>
      <c r="H105">
        <v>2</v>
      </c>
      <c r="O105" s="1">
        <f t="shared" si="24"/>
        <v>0.4</v>
      </c>
      <c r="P105" s="1">
        <f t="shared" si="25"/>
        <v>0</v>
      </c>
      <c r="Q105" s="1">
        <f t="shared" si="26"/>
        <v>0</v>
      </c>
      <c r="R105" s="1">
        <f>AVERAGE(O105)</f>
        <v>0.4</v>
      </c>
      <c r="S105" s="19">
        <f>AVERAGE(C105,3*(F105),2*(G105),H105,R105)</f>
        <v>1.48</v>
      </c>
    </row>
  </sheetData>
  <sortState ref="B56:S61">
    <sortCondition descending="1" ref="S26:S46"/>
  </sortState>
  <mergeCells count="17">
    <mergeCell ref="F2:N2"/>
    <mergeCell ref="F3:H3"/>
    <mergeCell ref="I3:K3"/>
    <mergeCell ref="L3:N3"/>
    <mergeCell ref="S2:S4"/>
    <mergeCell ref="A1:R1"/>
    <mergeCell ref="A2:A4"/>
    <mergeCell ref="R2:R4"/>
    <mergeCell ref="O2:Q2"/>
    <mergeCell ref="C3:C4"/>
    <mergeCell ref="D3:D4"/>
    <mergeCell ref="E3:E4"/>
    <mergeCell ref="B2:B4"/>
    <mergeCell ref="O3:O4"/>
    <mergeCell ref="P3:P4"/>
    <mergeCell ref="Q3:Q4"/>
    <mergeCell ref="C2:E2"/>
  </mergeCells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4"/>
  <sheetViews>
    <sheetView tabSelected="1" topLeftCell="A52" workbookViewId="0">
      <selection activeCell="I64" sqref="I64"/>
    </sheetView>
  </sheetViews>
  <sheetFormatPr defaultRowHeight="15"/>
  <cols>
    <col min="1" max="1" width="17.42578125" style="13" customWidth="1"/>
    <col min="2" max="2" width="21.42578125" style="13" customWidth="1"/>
    <col min="3" max="6" width="9.140625" style="13"/>
    <col min="7" max="7" width="9.140625" style="21"/>
    <col min="8" max="8" width="10.140625" style="13" customWidth="1"/>
  </cols>
  <sheetData>
    <row r="1" spans="1:8">
      <c r="A1" s="32" t="s">
        <v>56</v>
      </c>
      <c r="B1" s="32"/>
      <c r="C1" s="32"/>
      <c r="D1" s="32"/>
      <c r="E1" s="32"/>
      <c r="F1" s="32"/>
      <c r="G1" s="32"/>
      <c r="H1" s="32"/>
    </row>
    <row r="2" spans="1:8" ht="15" customHeight="1">
      <c r="A2" s="32" t="s">
        <v>5</v>
      </c>
      <c r="B2" s="32" t="s">
        <v>50</v>
      </c>
      <c r="C2" s="33" t="s">
        <v>52</v>
      </c>
      <c r="D2" s="33"/>
      <c r="E2" s="33"/>
      <c r="F2" s="33"/>
      <c r="G2" s="23" t="s">
        <v>355</v>
      </c>
      <c r="H2" s="33" t="s">
        <v>354</v>
      </c>
    </row>
    <row r="3" spans="1:8" s="13" customFormat="1">
      <c r="A3" s="32"/>
      <c r="B3" s="32"/>
      <c r="C3" s="14" t="s">
        <v>53</v>
      </c>
      <c r="D3" s="13" t="s">
        <v>41</v>
      </c>
      <c r="E3" s="13" t="s">
        <v>40</v>
      </c>
      <c r="F3" s="13" t="s">
        <v>51</v>
      </c>
      <c r="G3" s="22" t="s">
        <v>356</v>
      </c>
      <c r="H3" s="33"/>
    </row>
    <row r="4" spans="1:8" s="13" customFormat="1">
      <c r="A4" s="13">
        <v>1</v>
      </c>
      <c r="B4" s="13">
        <v>2</v>
      </c>
      <c r="C4" s="14">
        <v>3</v>
      </c>
      <c r="D4" s="13">
        <v>4</v>
      </c>
      <c r="E4" s="13">
        <v>5</v>
      </c>
      <c r="F4" s="13">
        <v>6</v>
      </c>
      <c r="G4" s="21"/>
      <c r="H4" s="14">
        <v>7</v>
      </c>
    </row>
    <row r="5" spans="1:8">
      <c r="A5" s="13" t="s">
        <v>54</v>
      </c>
      <c r="B5" s="13" t="s">
        <v>167</v>
      </c>
      <c r="C5" s="13">
        <v>1</v>
      </c>
      <c r="D5" s="24">
        <v>0</v>
      </c>
      <c r="E5" s="25">
        <v>0</v>
      </c>
      <c r="F5" s="24">
        <v>1</v>
      </c>
      <c r="G5" s="24"/>
      <c r="H5" s="24">
        <f>D5+E5/2+F5/3+G5</f>
        <v>0.33333333333333331</v>
      </c>
    </row>
    <row r="6" spans="1:8">
      <c r="B6" s="13" t="s">
        <v>168</v>
      </c>
      <c r="C6" s="13">
        <v>5</v>
      </c>
      <c r="D6" s="13">
        <v>2</v>
      </c>
      <c r="E6" s="13">
        <v>1</v>
      </c>
      <c r="F6" s="13">
        <v>2</v>
      </c>
      <c r="H6" s="24">
        <f>D6+E6/2+F6/3+G6</f>
        <v>3.1666666666666665</v>
      </c>
    </row>
    <row r="7" spans="1:8">
      <c r="B7" s="13" t="s">
        <v>169</v>
      </c>
      <c r="C7" s="13">
        <v>10</v>
      </c>
      <c r="D7" s="13">
        <v>5</v>
      </c>
      <c r="E7" s="13">
        <v>5</v>
      </c>
      <c r="F7" s="13">
        <v>0</v>
      </c>
      <c r="H7" s="27">
        <f>D7+E7/2+F7/3+G7</f>
        <v>7.5</v>
      </c>
    </row>
    <row r="8" spans="1:8">
      <c r="B8" s="13" t="s">
        <v>170</v>
      </c>
      <c r="C8" s="13">
        <v>5</v>
      </c>
      <c r="D8" s="13">
        <v>1</v>
      </c>
      <c r="E8" s="13">
        <v>1</v>
      </c>
      <c r="F8" s="13">
        <v>3</v>
      </c>
      <c r="H8" s="24">
        <f t="shared" ref="H8:H71" si="0">D8+E8/2+F8/3+G8</f>
        <v>2.5</v>
      </c>
    </row>
    <row r="9" spans="1:8">
      <c r="B9" s="13" t="s">
        <v>171</v>
      </c>
      <c r="C9" s="13">
        <v>1</v>
      </c>
      <c r="D9" s="13">
        <v>1</v>
      </c>
      <c r="E9" s="13">
        <v>0</v>
      </c>
      <c r="F9" s="13">
        <v>0</v>
      </c>
      <c r="H9" s="24">
        <f t="shared" si="0"/>
        <v>1</v>
      </c>
    </row>
    <row r="10" spans="1:8">
      <c r="B10" s="13" t="s">
        <v>172</v>
      </c>
      <c r="C10" s="13">
        <v>1</v>
      </c>
      <c r="D10" s="13">
        <v>0</v>
      </c>
      <c r="E10" s="13">
        <v>1</v>
      </c>
      <c r="F10" s="13">
        <v>0</v>
      </c>
      <c r="H10" s="24">
        <f t="shared" si="0"/>
        <v>0.5</v>
      </c>
    </row>
    <row r="11" spans="1:8">
      <c r="B11" s="13" t="s">
        <v>173</v>
      </c>
      <c r="C11" s="13">
        <v>1</v>
      </c>
      <c r="D11" s="13">
        <v>0</v>
      </c>
      <c r="E11" s="13">
        <v>1</v>
      </c>
      <c r="F11" s="13">
        <v>0</v>
      </c>
      <c r="H11" s="24">
        <f t="shared" si="0"/>
        <v>0.5</v>
      </c>
    </row>
    <row r="12" spans="1:8">
      <c r="B12" s="13" t="s">
        <v>174</v>
      </c>
      <c r="C12" s="13">
        <v>2</v>
      </c>
      <c r="D12" s="13">
        <v>1</v>
      </c>
      <c r="E12" s="13">
        <v>1</v>
      </c>
      <c r="F12" s="13">
        <v>0</v>
      </c>
      <c r="H12" s="24">
        <f t="shared" si="0"/>
        <v>1.5</v>
      </c>
    </row>
    <row r="13" spans="1:8">
      <c r="B13" s="13" t="s">
        <v>175</v>
      </c>
      <c r="C13" s="13">
        <v>3</v>
      </c>
      <c r="D13" s="13">
        <v>1</v>
      </c>
      <c r="E13" s="13">
        <v>1</v>
      </c>
      <c r="F13" s="13">
        <v>1</v>
      </c>
      <c r="H13" s="24">
        <f t="shared" si="0"/>
        <v>1.8333333333333333</v>
      </c>
    </row>
    <row r="14" spans="1:8">
      <c r="B14" s="13" t="s">
        <v>176</v>
      </c>
      <c r="C14" s="13">
        <v>1</v>
      </c>
      <c r="D14" s="13">
        <v>0</v>
      </c>
      <c r="E14" s="13">
        <v>0</v>
      </c>
      <c r="F14" s="13">
        <v>1</v>
      </c>
      <c r="H14" s="24">
        <f t="shared" si="0"/>
        <v>0.33333333333333331</v>
      </c>
    </row>
    <row r="15" spans="1:8">
      <c r="B15" s="13" t="s">
        <v>177</v>
      </c>
      <c r="C15" s="13">
        <v>1</v>
      </c>
      <c r="D15" s="13">
        <v>0</v>
      </c>
      <c r="E15" s="13">
        <v>1</v>
      </c>
      <c r="F15" s="13">
        <v>0</v>
      </c>
      <c r="H15" s="24">
        <f t="shared" si="0"/>
        <v>0.5</v>
      </c>
    </row>
    <row r="16" spans="1:8">
      <c r="B16" s="13" t="s">
        <v>178</v>
      </c>
      <c r="C16" s="13">
        <v>3</v>
      </c>
      <c r="D16" s="13">
        <v>1</v>
      </c>
      <c r="E16" s="13">
        <v>2</v>
      </c>
      <c r="F16" s="13">
        <v>0</v>
      </c>
      <c r="H16" s="24">
        <f t="shared" si="0"/>
        <v>2</v>
      </c>
    </row>
    <row r="17" spans="2:8">
      <c r="B17" s="13" t="s">
        <v>179</v>
      </c>
      <c r="C17" s="13">
        <v>1</v>
      </c>
      <c r="D17" s="13">
        <v>0</v>
      </c>
      <c r="E17" s="13">
        <v>1</v>
      </c>
      <c r="F17" s="13">
        <v>0</v>
      </c>
      <c r="H17" s="24">
        <f t="shared" si="0"/>
        <v>0.5</v>
      </c>
    </row>
    <row r="18" spans="2:8">
      <c r="B18" s="13" t="s">
        <v>180</v>
      </c>
      <c r="C18" s="13">
        <v>1</v>
      </c>
      <c r="D18" s="13">
        <v>0</v>
      </c>
      <c r="E18" s="13">
        <v>0</v>
      </c>
      <c r="F18" s="13">
        <v>1</v>
      </c>
      <c r="H18" s="24">
        <f t="shared" si="0"/>
        <v>0.33333333333333331</v>
      </c>
    </row>
    <row r="19" spans="2:8">
      <c r="B19" s="13" t="s">
        <v>181</v>
      </c>
      <c r="C19" s="13">
        <v>1</v>
      </c>
      <c r="D19" s="13">
        <v>0</v>
      </c>
      <c r="E19" s="13">
        <v>1</v>
      </c>
      <c r="F19" s="13">
        <v>0</v>
      </c>
      <c r="H19" s="24">
        <f t="shared" si="0"/>
        <v>0.5</v>
      </c>
    </row>
    <row r="20" spans="2:8">
      <c r="B20" s="13" t="s">
        <v>182</v>
      </c>
      <c r="C20" s="13">
        <v>2</v>
      </c>
      <c r="D20" s="13">
        <v>1</v>
      </c>
      <c r="E20" s="13">
        <v>1</v>
      </c>
      <c r="F20" s="13">
        <v>0</v>
      </c>
      <c r="H20" s="24">
        <f t="shared" si="0"/>
        <v>1.5</v>
      </c>
    </row>
    <row r="21" spans="2:8">
      <c r="B21" s="13" t="s">
        <v>183</v>
      </c>
      <c r="C21" s="13">
        <v>4</v>
      </c>
      <c r="D21" s="13">
        <v>1</v>
      </c>
      <c r="E21" s="13">
        <v>3</v>
      </c>
      <c r="F21" s="13">
        <v>0</v>
      </c>
      <c r="H21" s="24">
        <f t="shared" si="0"/>
        <v>2.5</v>
      </c>
    </row>
    <row r="22" spans="2:8">
      <c r="B22" s="13" t="s">
        <v>184</v>
      </c>
      <c r="C22" s="13">
        <v>1</v>
      </c>
      <c r="D22" s="13">
        <v>0</v>
      </c>
      <c r="E22" s="13">
        <v>0</v>
      </c>
      <c r="F22" s="13">
        <v>1</v>
      </c>
      <c r="H22" s="24">
        <f t="shared" si="0"/>
        <v>0.33333333333333331</v>
      </c>
    </row>
    <row r="23" spans="2:8">
      <c r="B23" s="13" t="s">
        <v>185</v>
      </c>
      <c r="C23" s="13">
        <v>1</v>
      </c>
      <c r="D23" s="13">
        <v>0</v>
      </c>
      <c r="E23" s="13">
        <v>0</v>
      </c>
      <c r="F23" s="13">
        <v>1</v>
      </c>
      <c r="H23" s="24">
        <f t="shared" si="0"/>
        <v>0.33333333333333331</v>
      </c>
    </row>
    <row r="24" spans="2:8">
      <c r="B24" s="13" t="s">
        <v>186</v>
      </c>
      <c r="C24" s="13">
        <v>1</v>
      </c>
      <c r="D24" s="13">
        <v>1</v>
      </c>
      <c r="E24" s="13">
        <v>0</v>
      </c>
      <c r="F24" s="13">
        <v>0</v>
      </c>
      <c r="H24" s="24">
        <f t="shared" si="0"/>
        <v>1</v>
      </c>
    </row>
    <row r="25" spans="2:8">
      <c r="B25" s="13" t="s">
        <v>187</v>
      </c>
      <c r="C25" s="13">
        <v>1</v>
      </c>
      <c r="D25" s="13">
        <v>0</v>
      </c>
      <c r="E25" s="13">
        <v>1</v>
      </c>
      <c r="F25" s="13">
        <v>0</v>
      </c>
      <c r="H25" s="24">
        <f t="shared" si="0"/>
        <v>0.5</v>
      </c>
    </row>
    <row r="26" spans="2:8">
      <c r="B26" s="13" t="s">
        <v>188</v>
      </c>
      <c r="C26" s="13">
        <v>1</v>
      </c>
      <c r="D26" s="13">
        <v>0</v>
      </c>
      <c r="E26" s="13">
        <v>0</v>
      </c>
      <c r="F26" s="13">
        <v>1</v>
      </c>
      <c r="H26" s="24">
        <f t="shared" si="0"/>
        <v>0.33333333333333331</v>
      </c>
    </row>
    <row r="27" spans="2:8">
      <c r="B27" s="13" t="s">
        <v>189</v>
      </c>
      <c r="C27" s="13">
        <v>1</v>
      </c>
      <c r="D27" s="13">
        <v>0</v>
      </c>
      <c r="E27" s="13">
        <v>1</v>
      </c>
      <c r="F27" s="13">
        <v>0</v>
      </c>
      <c r="H27" s="24">
        <f t="shared" si="0"/>
        <v>0.5</v>
      </c>
    </row>
    <row r="28" spans="2:8">
      <c r="B28" s="13" t="s">
        <v>190</v>
      </c>
      <c r="C28" s="13">
        <v>1</v>
      </c>
      <c r="D28" s="13">
        <v>0</v>
      </c>
      <c r="E28" s="13">
        <v>0</v>
      </c>
      <c r="F28" s="13">
        <v>1</v>
      </c>
      <c r="H28" s="24">
        <f t="shared" si="0"/>
        <v>0.33333333333333331</v>
      </c>
    </row>
    <row r="29" spans="2:8">
      <c r="B29" s="13" t="s">
        <v>191</v>
      </c>
      <c r="C29" s="13">
        <v>3</v>
      </c>
      <c r="D29" s="13">
        <v>0</v>
      </c>
      <c r="E29" s="13">
        <v>0</v>
      </c>
      <c r="F29" s="13">
        <v>3</v>
      </c>
      <c r="H29" s="24">
        <f t="shared" si="0"/>
        <v>1</v>
      </c>
    </row>
    <row r="30" spans="2:8">
      <c r="B30" s="13" t="s">
        <v>192</v>
      </c>
      <c r="C30" s="13">
        <v>2</v>
      </c>
      <c r="D30" s="13">
        <v>0</v>
      </c>
      <c r="E30" s="13">
        <v>2</v>
      </c>
      <c r="F30" s="13">
        <v>1</v>
      </c>
      <c r="H30" s="24">
        <f t="shared" si="0"/>
        <v>1.3333333333333333</v>
      </c>
    </row>
    <row r="31" spans="2:8">
      <c r="B31" s="13" t="s">
        <v>193</v>
      </c>
      <c r="C31" s="13">
        <v>1</v>
      </c>
      <c r="D31" s="13">
        <v>1</v>
      </c>
      <c r="E31" s="13">
        <v>0</v>
      </c>
      <c r="F31" s="13">
        <v>0</v>
      </c>
      <c r="H31" s="24">
        <f t="shared" si="0"/>
        <v>1</v>
      </c>
    </row>
    <row r="32" spans="2:8">
      <c r="B32" s="13" t="s">
        <v>194</v>
      </c>
      <c r="C32" s="13">
        <v>3</v>
      </c>
      <c r="D32" s="13">
        <v>1</v>
      </c>
      <c r="E32" s="13">
        <v>1</v>
      </c>
      <c r="F32" s="13">
        <v>1</v>
      </c>
      <c r="H32" s="24">
        <f t="shared" si="0"/>
        <v>1.8333333333333333</v>
      </c>
    </row>
    <row r="33" spans="1:8">
      <c r="B33" s="13" t="s">
        <v>195</v>
      </c>
      <c r="C33" s="13">
        <v>3</v>
      </c>
      <c r="D33" s="13">
        <v>0</v>
      </c>
      <c r="E33" s="13">
        <v>2</v>
      </c>
      <c r="F33" s="13">
        <v>1</v>
      </c>
      <c r="H33" s="24">
        <f t="shared" si="0"/>
        <v>1.3333333333333333</v>
      </c>
    </row>
    <row r="34" spans="1:8">
      <c r="B34" s="13" t="s">
        <v>196</v>
      </c>
      <c r="C34" s="13">
        <v>1</v>
      </c>
      <c r="D34" s="13">
        <v>0</v>
      </c>
      <c r="E34" s="13">
        <v>1</v>
      </c>
      <c r="F34" s="13">
        <v>0</v>
      </c>
      <c r="H34" s="24">
        <f t="shared" si="0"/>
        <v>0.5</v>
      </c>
    </row>
    <row r="35" spans="1:8">
      <c r="B35" s="13" t="s">
        <v>198</v>
      </c>
      <c r="C35" s="13">
        <v>2</v>
      </c>
      <c r="D35" s="13">
        <v>0</v>
      </c>
      <c r="E35" s="13">
        <v>2</v>
      </c>
      <c r="F35" s="13">
        <v>0</v>
      </c>
      <c r="H35" s="24">
        <f t="shared" si="0"/>
        <v>1</v>
      </c>
    </row>
    <row r="36" spans="1:8">
      <c r="B36" s="13" t="s">
        <v>197</v>
      </c>
      <c r="C36" s="13">
        <v>2</v>
      </c>
      <c r="D36" s="13">
        <v>1</v>
      </c>
      <c r="E36" s="13">
        <v>1</v>
      </c>
      <c r="F36" s="13">
        <v>0</v>
      </c>
      <c r="H36" s="24">
        <f t="shared" si="0"/>
        <v>1.5</v>
      </c>
    </row>
    <row r="37" spans="1:8">
      <c r="B37" s="13" t="s">
        <v>199</v>
      </c>
      <c r="C37" s="13">
        <v>1</v>
      </c>
      <c r="D37" s="13">
        <v>1</v>
      </c>
      <c r="E37" s="13">
        <v>0</v>
      </c>
      <c r="F37" s="13">
        <v>0</v>
      </c>
      <c r="H37" s="24">
        <f t="shared" si="0"/>
        <v>1</v>
      </c>
    </row>
    <row r="38" spans="1:8">
      <c r="B38" s="13" t="s">
        <v>200</v>
      </c>
      <c r="C38" s="13">
        <v>1</v>
      </c>
      <c r="D38" s="13">
        <v>0</v>
      </c>
      <c r="E38" s="13">
        <v>1</v>
      </c>
      <c r="F38" s="13">
        <v>0</v>
      </c>
      <c r="H38" s="24">
        <f t="shared" si="0"/>
        <v>0.5</v>
      </c>
    </row>
    <row r="39" spans="1:8">
      <c r="B39" s="13" t="s">
        <v>201</v>
      </c>
      <c r="C39" s="13">
        <v>1</v>
      </c>
      <c r="D39" s="13">
        <v>0</v>
      </c>
      <c r="E39" s="13">
        <v>0</v>
      </c>
      <c r="F39" s="13">
        <v>1</v>
      </c>
      <c r="H39" s="24">
        <f t="shared" si="0"/>
        <v>0.33333333333333331</v>
      </c>
    </row>
    <row r="40" spans="1:8">
      <c r="B40" s="13" t="s">
        <v>202</v>
      </c>
      <c r="C40" s="13">
        <v>1</v>
      </c>
      <c r="D40" s="13">
        <v>0</v>
      </c>
      <c r="E40" s="13">
        <v>1</v>
      </c>
      <c r="F40" s="13">
        <v>0</v>
      </c>
      <c r="H40" s="24">
        <f t="shared" si="0"/>
        <v>0.5</v>
      </c>
    </row>
    <row r="41" spans="1:8">
      <c r="B41" s="13" t="s">
        <v>203</v>
      </c>
      <c r="C41" s="13">
        <v>1</v>
      </c>
      <c r="D41" s="13">
        <v>0</v>
      </c>
      <c r="E41" s="13">
        <v>0</v>
      </c>
      <c r="F41" s="13">
        <v>1</v>
      </c>
      <c r="H41" s="24">
        <f t="shared" si="0"/>
        <v>0.33333333333333331</v>
      </c>
    </row>
    <row r="42" spans="1:8">
      <c r="B42" s="13" t="s">
        <v>204</v>
      </c>
      <c r="C42" s="13">
        <v>1</v>
      </c>
      <c r="D42" s="13">
        <v>0</v>
      </c>
      <c r="E42" s="13">
        <v>0</v>
      </c>
      <c r="F42" s="13">
        <v>1</v>
      </c>
      <c r="H42" s="24">
        <f t="shared" si="0"/>
        <v>0.33333333333333331</v>
      </c>
    </row>
    <row r="43" spans="1:8">
      <c r="A43" s="17"/>
      <c r="B43" s="26" t="s">
        <v>366</v>
      </c>
      <c r="C43" s="17">
        <v>1</v>
      </c>
      <c r="D43" s="17">
        <v>0</v>
      </c>
      <c r="E43" s="17">
        <v>0</v>
      </c>
      <c r="F43" s="17">
        <v>1</v>
      </c>
      <c r="H43" s="24">
        <f t="shared" si="0"/>
        <v>0.33333333333333331</v>
      </c>
    </row>
    <row r="44" spans="1:8">
      <c r="A44" s="17"/>
      <c r="B44" s="26" t="s">
        <v>365</v>
      </c>
      <c r="C44" s="17">
        <v>1</v>
      </c>
      <c r="D44" s="17">
        <v>0</v>
      </c>
      <c r="E44" s="17">
        <v>1</v>
      </c>
      <c r="F44" s="17">
        <v>0</v>
      </c>
      <c r="H44" s="24">
        <f t="shared" si="0"/>
        <v>0.5</v>
      </c>
    </row>
    <row r="45" spans="1:8">
      <c r="A45" s="17"/>
      <c r="B45" s="17" t="s">
        <v>340</v>
      </c>
      <c r="C45" s="17">
        <v>1</v>
      </c>
      <c r="D45" s="17">
        <v>0</v>
      </c>
      <c r="E45" s="17">
        <v>0</v>
      </c>
      <c r="F45" s="17">
        <v>1</v>
      </c>
      <c r="H45" s="24">
        <f t="shared" si="0"/>
        <v>0.33333333333333331</v>
      </c>
    </row>
    <row r="46" spans="1:8">
      <c r="A46" s="17"/>
      <c r="B46" s="17" t="s">
        <v>341</v>
      </c>
      <c r="C46" s="17">
        <v>1</v>
      </c>
      <c r="D46" s="17">
        <v>1</v>
      </c>
      <c r="E46" s="17">
        <v>0</v>
      </c>
      <c r="F46" s="17">
        <v>0</v>
      </c>
      <c r="H46" s="24">
        <f t="shared" si="0"/>
        <v>1</v>
      </c>
    </row>
    <row r="47" spans="1:8">
      <c r="A47" s="17"/>
      <c r="B47" s="17" t="s">
        <v>343</v>
      </c>
      <c r="C47" s="17">
        <v>1</v>
      </c>
      <c r="D47" s="17">
        <v>1</v>
      </c>
      <c r="E47" s="17">
        <v>0</v>
      </c>
      <c r="F47" s="17">
        <v>0</v>
      </c>
      <c r="H47" s="24">
        <f t="shared" si="0"/>
        <v>1</v>
      </c>
    </row>
    <row r="48" spans="1:8">
      <c r="A48" s="17"/>
      <c r="B48" s="17" t="s">
        <v>346</v>
      </c>
      <c r="C48" s="17">
        <v>1</v>
      </c>
      <c r="D48" s="17">
        <v>1</v>
      </c>
      <c r="E48" s="17">
        <v>0</v>
      </c>
      <c r="F48" s="17">
        <v>0</v>
      </c>
      <c r="H48" s="24">
        <f t="shared" si="0"/>
        <v>1</v>
      </c>
    </row>
    <row r="49" spans="1:8" ht="12.75" customHeight="1">
      <c r="B49" s="13" t="s">
        <v>205</v>
      </c>
      <c r="C49" s="13">
        <v>1</v>
      </c>
      <c r="D49" s="13">
        <v>0</v>
      </c>
      <c r="E49" s="13">
        <v>1</v>
      </c>
      <c r="F49" s="13">
        <v>0</v>
      </c>
      <c r="H49" s="24">
        <f t="shared" si="0"/>
        <v>0.5</v>
      </c>
    </row>
    <row r="50" spans="1:8">
      <c r="A50" s="13" t="s">
        <v>206</v>
      </c>
      <c r="B50" s="13" t="s">
        <v>207</v>
      </c>
      <c r="C50" s="13">
        <v>1</v>
      </c>
      <c r="D50" s="13">
        <v>0</v>
      </c>
      <c r="E50" s="13">
        <v>1</v>
      </c>
      <c r="F50" s="13">
        <v>0</v>
      </c>
      <c r="H50" s="24">
        <f t="shared" si="0"/>
        <v>0.5</v>
      </c>
    </row>
    <row r="51" spans="1:8">
      <c r="B51" s="13" t="s">
        <v>208</v>
      </c>
      <c r="C51" s="13">
        <v>2</v>
      </c>
      <c r="D51" s="13">
        <v>0</v>
      </c>
      <c r="E51" s="13">
        <v>1</v>
      </c>
      <c r="F51" s="13">
        <v>1</v>
      </c>
      <c r="H51" s="24">
        <f t="shared" si="0"/>
        <v>0.83333333333333326</v>
      </c>
    </row>
    <row r="52" spans="1:8">
      <c r="B52" s="13" t="s">
        <v>209</v>
      </c>
      <c r="C52" s="13">
        <v>10</v>
      </c>
      <c r="D52" s="13">
        <v>2</v>
      </c>
      <c r="E52" s="13">
        <v>5</v>
      </c>
      <c r="F52" s="13">
        <v>3</v>
      </c>
      <c r="G52" s="21">
        <v>3</v>
      </c>
      <c r="H52" s="27">
        <f t="shared" si="0"/>
        <v>8.5</v>
      </c>
    </row>
    <row r="53" spans="1:8">
      <c r="B53" s="13" t="s">
        <v>210</v>
      </c>
      <c r="C53" s="13">
        <v>4</v>
      </c>
      <c r="D53" s="13">
        <v>0</v>
      </c>
      <c r="E53" s="13">
        <v>1</v>
      </c>
      <c r="F53" s="13">
        <v>3</v>
      </c>
      <c r="H53" s="24">
        <f t="shared" si="0"/>
        <v>1.5</v>
      </c>
    </row>
    <row r="54" spans="1:8">
      <c r="B54" s="13" t="s">
        <v>211</v>
      </c>
      <c r="C54" s="13">
        <v>1</v>
      </c>
      <c r="D54" s="13">
        <v>0</v>
      </c>
      <c r="E54" s="13">
        <v>0</v>
      </c>
      <c r="F54" s="13">
        <v>1</v>
      </c>
      <c r="H54" s="24">
        <f t="shared" si="0"/>
        <v>0.33333333333333331</v>
      </c>
    </row>
    <row r="55" spans="1:8">
      <c r="B55" s="13" t="s">
        <v>212</v>
      </c>
      <c r="C55" s="13">
        <v>1</v>
      </c>
      <c r="D55" s="13">
        <v>0</v>
      </c>
      <c r="E55" s="13">
        <v>0</v>
      </c>
      <c r="F55" s="13">
        <v>1</v>
      </c>
      <c r="H55" s="24">
        <f t="shared" si="0"/>
        <v>0.33333333333333331</v>
      </c>
    </row>
    <row r="56" spans="1:8">
      <c r="B56" s="13" t="s">
        <v>213</v>
      </c>
      <c r="C56" s="13">
        <v>1</v>
      </c>
      <c r="D56" s="13">
        <v>0</v>
      </c>
      <c r="E56" s="13">
        <v>1</v>
      </c>
      <c r="F56" s="13">
        <v>0</v>
      </c>
      <c r="H56" s="24">
        <f t="shared" si="0"/>
        <v>0.5</v>
      </c>
    </row>
    <row r="57" spans="1:8">
      <c r="B57" s="13" t="s">
        <v>214</v>
      </c>
      <c r="C57" s="13">
        <v>1</v>
      </c>
      <c r="D57" s="13">
        <v>0</v>
      </c>
      <c r="E57" s="13">
        <v>0</v>
      </c>
      <c r="F57" s="13">
        <v>1</v>
      </c>
      <c r="H57" s="24">
        <f t="shared" si="0"/>
        <v>0.33333333333333331</v>
      </c>
    </row>
    <row r="58" spans="1:8">
      <c r="B58" s="13" t="s">
        <v>215</v>
      </c>
      <c r="C58" s="13">
        <v>1</v>
      </c>
      <c r="D58" s="13">
        <v>1</v>
      </c>
      <c r="E58" s="13">
        <v>0</v>
      </c>
      <c r="F58" s="13">
        <v>0</v>
      </c>
      <c r="H58" s="24">
        <f t="shared" si="0"/>
        <v>1</v>
      </c>
    </row>
    <row r="59" spans="1:8">
      <c r="B59" s="13" t="s">
        <v>216</v>
      </c>
      <c r="C59" s="13">
        <v>1</v>
      </c>
      <c r="D59" s="13">
        <v>1</v>
      </c>
      <c r="E59" s="13">
        <v>0</v>
      </c>
      <c r="F59" s="13">
        <v>0</v>
      </c>
      <c r="H59" s="24">
        <f t="shared" si="0"/>
        <v>1</v>
      </c>
    </row>
    <row r="60" spans="1:8">
      <c r="B60" s="13" t="s">
        <v>217</v>
      </c>
      <c r="C60" s="13">
        <v>1</v>
      </c>
      <c r="D60" s="13">
        <v>0</v>
      </c>
      <c r="E60" s="13">
        <v>0</v>
      </c>
      <c r="F60" s="13">
        <v>1</v>
      </c>
      <c r="H60" s="24">
        <f t="shared" si="0"/>
        <v>0.33333333333333331</v>
      </c>
    </row>
    <row r="61" spans="1:8">
      <c r="B61" s="13" t="s">
        <v>218</v>
      </c>
      <c r="C61" s="13">
        <v>1</v>
      </c>
      <c r="D61" s="13">
        <v>1</v>
      </c>
      <c r="E61" s="13">
        <v>0</v>
      </c>
      <c r="F61" s="13">
        <v>0</v>
      </c>
      <c r="H61" s="24">
        <f t="shared" si="0"/>
        <v>1</v>
      </c>
    </row>
    <row r="62" spans="1:8">
      <c r="B62" s="13" t="s">
        <v>219</v>
      </c>
      <c r="C62" s="13">
        <v>1</v>
      </c>
      <c r="D62" s="13">
        <v>0</v>
      </c>
      <c r="E62" s="13">
        <v>1</v>
      </c>
      <c r="F62" s="13">
        <v>0</v>
      </c>
      <c r="H62" s="24">
        <f t="shared" si="0"/>
        <v>0.5</v>
      </c>
    </row>
    <row r="63" spans="1:8">
      <c r="B63" s="13" t="s">
        <v>220</v>
      </c>
      <c r="C63" s="13">
        <v>1</v>
      </c>
      <c r="D63" s="13">
        <v>0</v>
      </c>
      <c r="E63" s="13">
        <v>0</v>
      </c>
      <c r="F63" s="13">
        <v>1</v>
      </c>
      <c r="H63" s="24">
        <f t="shared" si="0"/>
        <v>0.33333333333333331</v>
      </c>
    </row>
    <row r="64" spans="1:8">
      <c r="B64" s="13" t="s">
        <v>221</v>
      </c>
      <c r="C64" s="13">
        <v>9</v>
      </c>
      <c r="D64" s="13">
        <v>5</v>
      </c>
      <c r="E64" s="13">
        <v>1</v>
      </c>
      <c r="F64" s="13">
        <v>3</v>
      </c>
      <c r="H64" s="27">
        <f t="shared" si="0"/>
        <v>6.5</v>
      </c>
    </row>
    <row r="65" spans="2:8">
      <c r="B65" s="13" t="s">
        <v>222</v>
      </c>
      <c r="C65" s="13">
        <v>1</v>
      </c>
      <c r="D65" s="13">
        <v>1</v>
      </c>
      <c r="E65" s="13">
        <v>0</v>
      </c>
      <c r="F65" s="13">
        <v>0</v>
      </c>
      <c r="H65" s="24">
        <f t="shared" si="0"/>
        <v>1</v>
      </c>
    </row>
    <row r="66" spans="2:8">
      <c r="B66" s="13" t="s">
        <v>223</v>
      </c>
      <c r="C66" s="13">
        <v>1</v>
      </c>
      <c r="D66" s="13">
        <v>0</v>
      </c>
      <c r="E66" s="13">
        <v>0</v>
      </c>
      <c r="F66" s="13">
        <v>1</v>
      </c>
      <c r="H66" s="24">
        <f t="shared" si="0"/>
        <v>0.33333333333333331</v>
      </c>
    </row>
    <row r="67" spans="2:8">
      <c r="B67" s="13" t="s">
        <v>224</v>
      </c>
      <c r="C67" s="13">
        <v>1</v>
      </c>
      <c r="D67" s="13">
        <v>1</v>
      </c>
      <c r="E67" s="13">
        <v>0</v>
      </c>
      <c r="F67" s="13">
        <v>0</v>
      </c>
      <c r="H67" s="24">
        <f t="shared" si="0"/>
        <v>1</v>
      </c>
    </row>
    <row r="68" spans="2:8">
      <c r="B68" s="13" t="s">
        <v>225</v>
      </c>
      <c r="C68" s="13">
        <v>1</v>
      </c>
      <c r="D68" s="13">
        <v>0</v>
      </c>
      <c r="E68" s="13">
        <v>0</v>
      </c>
      <c r="F68" s="13">
        <v>1</v>
      </c>
      <c r="H68" s="24">
        <f t="shared" si="0"/>
        <v>0.33333333333333331</v>
      </c>
    </row>
    <row r="69" spans="2:8">
      <c r="B69" s="13" t="s">
        <v>226</v>
      </c>
      <c r="C69" s="13">
        <v>1</v>
      </c>
      <c r="D69" s="13">
        <v>1</v>
      </c>
      <c r="E69" s="13">
        <v>0</v>
      </c>
      <c r="F69" s="13">
        <v>0</v>
      </c>
      <c r="H69" s="24">
        <f t="shared" si="0"/>
        <v>1</v>
      </c>
    </row>
    <row r="70" spans="2:8">
      <c r="B70" s="13" t="s">
        <v>227</v>
      </c>
      <c r="C70" s="13">
        <v>1</v>
      </c>
      <c r="D70" s="13">
        <v>0</v>
      </c>
      <c r="E70" s="13">
        <v>1</v>
      </c>
      <c r="F70" s="13">
        <v>0</v>
      </c>
      <c r="H70" s="24">
        <f t="shared" si="0"/>
        <v>0.5</v>
      </c>
    </row>
    <row r="71" spans="2:8">
      <c r="B71" s="13" t="s">
        <v>228</v>
      </c>
      <c r="C71" s="13">
        <v>2</v>
      </c>
      <c r="D71" s="13">
        <v>1</v>
      </c>
      <c r="E71" s="13">
        <v>0</v>
      </c>
      <c r="F71" s="13">
        <v>1</v>
      </c>
      <c r="H71" s="24">
        <f t="shared" si="0"/>
        <v>1.3333333333333333</v>
      </c>
    </row>
    <row r="72" spans="2:8">
      <c r="B72" s="13" t="s">
        <v>229</v>
      </c>
      <c r="C72" s="13">
        <v>1</v>
      </c>
      <c r="D72" s="13">
        <v>0</v>
      </c>
      <c r="E72" s="13">
        <v>0</v>
      </c>
      <c r="F72" s="13">
        <v>1</v>
      </c>
      <c r="H72" s="24">
        <f t="shared" ref="H72:H135" si="1">D72+E72/2+F72/3+G72</f>
        <v>0.33333333333333331</v>
      </c>
    </row>
    <row r="73" spans="2:8">
      <c r="B73" s="13" t="s">
        <v>230</v>
      </c>
      <c r="C73" s="13">
        <v>1</v>
      </c>
      <c r="D73" s="13">
        <v>0</v>
      </c>
      <c r="E73" s="13">
        <v>1</v>
      </c>
      <c r="F73" s="13">
        <v>0</v>
      </c>
      <c r="H73" s="24">
        <f t="shared" si="1"/>
        <v>0.5</v>
      </c>
    </row>
    <row r="74" spans="2:8">
      <c r="B74" s="13" t="s">
        <v>231</v>
      </c>
      <c r="C74" s="13">
        <v>1</v>
      </c>
      <c r="D74" s="13">
        <v>1</v>
      </c>
      <c r="E74" s="13">
        <v>0</v>
      </c>
      <c r="F74" s="13">
        <v>0</v>
      </c>
      <c r="H74" s="24">
        <f t="shared" si="1"/>
        <v>1</v>
      </c>
    </row>
    <row r="75" spans="2:8">
      <c r="B75" s="13" t="s">
        <v>232</v>
      </c>
      <c r="C75" s="13">
        <v>2</v>
      </c>
      <c r="D75" s="13">
        <v>1</v>
      </c>
      <c r="E75" s="13">
        <v>1</v>
      </c>
      <c r="F75" s="13">
        <v>0</v>
      </c>
      <c r="H75" s="24">
        <f t="shared" si="1"/>
        <v>1.5</v>
      </c>
    </row>
    <row r="76" spans="2:8">
      <c r="B76" s="13" t="s">
        <v>233</v>
      </c>
      <c r="C76" s="13">
        <v>1</v>
      </c>
      <c r="D76" s="13">
        <v>0</v>
      </c>
      <c r="E76" s="13">
        <v>1</v>
      </c>
      <c r="F76" s="13">
        <v>0</v>
      </c>
      <c r="H76" s="24">
        <f t="shared" si="1"/>
        <v>0.5</v>
      </c>
    </row>
    <row r="77" spans="2:8">
      <c r="B77" s="13" t="s">
        <v>234</v>
      </c>
      <c r="C77" s="13">
        <v>1</v>
      </c>
      <c r="D77" s="13">
        <v>1</v>
      </c>
      <c r="E77" s="13">
        <v>0</v>
      </c>
      <c r="F77" s="13">
        <v>0</v>
      </c>
      <c r="H77" s="24">
        <f t="shared" si="1"/>
        <v>1</v>
      </c>
    </row>
    <row r="78" spans="2:8">
      <c r="B78" s="13" t="s">
        <v>235</v>
      </c>
      <c r="C78" s="13">
        <v>1</v>
      </c>
      <c r="D78" s="13">
        <v>0</v>
      </c>
      <c r="E78" s="13">
        <v>0</v>
      </c>
      <c r="F78" s="13">
        <v>1</v>
      </c>
      <c r="H78" s="24">
        <f t="shared" si="1"/>
        <v>0.33333333333333331</v>
      </c>
    </row>
    <row r="79" spans="2:8">
      <c r="B79" s="13" t="s">
        <v>236</v>
      </c>
      <c r="C79" s="13">
        <v>4</v>
      </c>
      <c r="D79" s="13">
        <v>3</v>
      </c>
      <c r="E79" s="13">
        <v>1</v>
      </c>
      <c r="F79" s="13">
        <v>0</v>
      </c>
      <c r="H79" s="24">
        <f t="shared" si="1"/>
        <v>3.5</v>
      </c>
    </row>
    <row r="80" spans="2:8">
      <c r="B80" s="13" t="s">
        <v>237</v>
      </c>
      <c r="C80" s="13">
        <v>1</v>
      </c>
      <c r="D80" s="13">
        <v>0</v>
      </c>
      <c r="E80" s="13">
        <v>1</v>
      </c>
      <c r="F80" s="13">
        <v>0</v>
      </c>
      <c r="H80" s="24">
        <f t="shared" si="1"/>
        <v>0.5</v>
      </c>
    </row>
    <row r="81" spans="1:8">
      <c r="B81" s="13" t="s">
        <v>238</v>
      </c>
      <c r="C81" s="13">
        <v>5</v>
      </c>
      <c r="D81" s="13">
        <v>1</v>
      </c>
      <c r="E81" s="13">
        <v>3</v>
      </c>
      <c r="F81" s="13">
        <v>1</v>
      </c>
      <c r="H81" s="24">
        <f t="shared" si="1"/>
        <v>2.8333333333333335</v>
      </c>
    </row>
    <row r="82" spans="1:8">
      <c r="B82" s="13" t="s">
        <v>239</v>
      </c>
      <c r="C82" s="13">
        <v>2</v>
      </c>
      <c r="D82" s="13">
        <v>1</v>
      </c>
      <c r="E82" s="13">
        <v>1</v>
      </c>
      <c r="F82" s="13">
        <v>0</v>
      </c>
      <c r="H82" s="24">
        <f t="shared" si="1"/>
        <v>1.5</v>
      </c>
    </row>
    <row r="83" spans="1:8">
      <c r="B83" s="13" t="s">
        <v>240</v>
      </c>
      <c r="C83" s="13">
        <v>1</v>
      </c>
      <c r="D83" s="13">
        <v>0</v>
      </c>
      <c r="E83" s="13">
        <v>0</v>
      </c>
      <c r="F83" s="13">
        <v>1</v>
      </c>
      <c r="H83" s="24">
        <f t="shared" si="1"/>
        <v>0.33333333333333331</v>
      </c>
    </row>
    <row r="84" spans="1:8">
      <c r="B84" s="13" t="s">
        <v>241</v>
      </c>
      <c r="C84" s="13">
        <v>1</v>
      </c>
      <c r="D84" s="13">
        <v>0</v>
      </c>
      <c r="E84" s="13">
        <v>1</v>
      </c>
      <c r="F84" s="13">
        <v>0</v>
      </c>
      <c r="H84" s="24">
        <f t="shared" si="1"/>
        <v>0.5</v>
      </c>
    </row>
    <row r="85" spans="1:8">
      <c r="B85" s="13" t="s">
        <v>242</v>
      </c>
      <c r="C85" s="13">
        <v>1</v>
      </c>
      <c r="D85" s="13">
        <v>0</v>
      </c>
      <c r="E85" s="13">
        <v>1</v>
      </c>
      <c r="F85" s="13">
        <v>0</v>
      </c>
      <c r="H85" s="24">
        <f t="shared" si="1"/>
        <v>0.5</v>
      </c>
    </row>
    <row r="86" spans="1:8">
      <c r="B86" s="13" t="s">
        <v>243</v>
      </c>
      <c r="C86" s="13">
        <v>4</v>
      </c>
      <c r="D86" s="13">
        <v>0</v>
      </c>
      <c r="E86" s="13">
        <v>1</v>
      </c>
      <c r="F86" s="13">
        <v>3</v>
      </c>
      <c r="H86" s="24">
        <f t="shared" si="1"/>
        <v>1.5</v>
      </c>
    </row>
    <row r="87" spans="1:8">
      <c r="B87" s="13" t="s">
        <v>244</v>
      </c>
      <c r="C87" s="13">
        <v>2</v>
      </c>
      <c r="D87" s="13">
        <v>0</v>
      </c>
      <c r="E87" s="13">
        <v>1</v>
      </c>
      <c r="F87" s="13">
        <v>1</v>
      </c>
      <c r="H87" s="24">
        <f t="shared" si="1"/>
        <v>0.83333333333333326</v>
      </c>
    </row>
    <row r="88" spans="1:8">
      <c r="B88" s="13" t="s">
        <v>245</v>
      </c>
      <c r="C88" s="13">
        <v>2</v>
      </c>
      <c r="D88" s="13">
        <v>0</v>
      </c>
      <c r="E88" s="13">
        <v>0</v>
      </c>
      <c r="F88" s="13">
        <v>2</v>
      </c>
      <c r="H88" s="24">
        <f t="shared" si="1"/>
        <v>0.66666666666666663</v>
      </c>
    </row>
    <row r="89" spans="1:8">
      <c r="B89" s="13" t="s">
        <v>246</v>
      </c>
      <c r="C89" s="13">
        <v>4</v>
      </c>
      <c r="D89" s="13">
        <v>1</v>
      </c>
      <c r="E89" s="13">
        <v>1</v>
      </c>
      <c r="F89" s="13">
        <v>2</v>
      </c>
      <c r="H89" s="24">
        <f t="shared" si="1"/>
        <v>2.1666666666666665</v>
      </c>
    </row>
    <row r="90" spans="1:8">
      <c r="B90" s="13" t="s">
        <v>247</v>
      </c>
      <c r="C90" s="13">
        <v>2</v>
      </c>
      <c r="D90" s="13">
        <v>1</v>
      </c>
      <c r="E90" s="13">
        <v>0</v>
      </c>
      <c r="F90" s="13">
        <v>1</v>
      </c>
      <c r="H90" s="24">
        <f t="shared" si="1"/>
        <v>1.3333333333333333</v>
      </c>
    </row>
    <row r="91" spans="1:8">
      <c r="B91" s="13" t="s">
        <v>248</v>
      </c>
      <c r="C91" s="13">
        <v>2</v>
      </c>
      <c r="D91" s="13">
        <v>0</v>
      </c>
      <c r="E91" s="13">
        <v>0</v>
      </c>
      <c r="F91" s="13">
        <v>2</v>
      </c>
      <c r="H91" s="24">
        <f t="shared" si="1"/>
        <v>0.66666666666666663</v>
      </c>
    </row>
    <row r="92" spans="1:8">
      <c r="B92" s="13" t="s">
        <v>249</v>
      </c>
      <c r="C92" s="13">
        <v>2</v>
      </c>
      <c r="D92" s="13">
        <v>0</v>
      </c>
      <c r="E92" s="13">
        <v>2</v>
      </c>
      <c r="F92" s="13">
        <v>0</v>
      </c>
      <c r="H92" s="24">
        <f t="shared" si="1"/>
        <v>1</v>
      </c>
    </row>
    <row r="93" spans="1:8">
      <c r="A93" s="17"/>
      <c r="B93" s="17" t="s">
        <v>334</v>
      </c>
      <c r="C93" s="17">
        <v>1</v>
      </c>
      <c r="D93" s="17">
        <v>0</v>
      </c>
      <c r="E93" s="17">
        <v>1</v>
      </c>
      <c r="F93" s="17">
        <v>0</v>
      </c>
      <c r="H93" s="24">
        <f t="shared" si="1"/>
        <v>0.5</v>
      </c>
    </row>
    <row r="94" spans="1:8">
      <c r="A94" s="17"/>
      <c r="B94" s="17" t="s">
        <v>349</v>
      </c>
      <c r="C94" s="17">
        <v>1</v>
      </c>
      <c r="D94" s="17">
        <v>0</v>
      </c>
      <c r="E94" s="17">
        <v>0</v>
      </c>
      <c r="F94" s="17">
        <v>1</v>
      </c>
      <c r="H94" s="24">
        <f t="shared" si="1"/>
        <v>0.33333333333333331</v>
      </c>
    </row>
    <row r="95" spans="1:8" ht="13.5" customHeight="1">
      <c r="A95" s="17"/>
      <c r="B95" s="17" t="s">
        <v>348</v>
      </c>
      <c r="C95" s="17">
        <v>1</v>
      </c>
      <c r="D95" s="17">
        <v>0</v>
      </c>
      <c r="E95" s="17">
        <v>1</v>
      </c>
      <c r="F95" s="17">
        <v>0</v>
      </c>
      <c r="H95" s="24">
        <f t="shared" si="1"/>
        <v>0.5</v>
      </c>
    </row>
    <row r="96" spans="1:8" ht="15" customHeight="1">
      <c r="A96" s="17"/>
      <c r="B96" s="17" t="s">
        <v>350</v>
      </c>
      <c r="C96" s="17">
        <v>1</v>
      </c>
      <c r="D96" s="17">
        <v>1</v>
      </c>
      <c r="E96" s="17">
        <v>0</v>
      </c>
      <c r="F96" s="17">
        <v>0</v>
      </c>
      <c r="H96" s="24">
        <f t="shared" si="1"/>
        <v>1</v>
      </c>
    </row>
    <row r="97" spans="1:8">
      <c r="A97" s="17"/>
      <c r="B97" s="26" t="s">
        <v>364</v>
      </c>
      <c r="C97" s="17">
        <v>1</v>
      </c>
      <c r="D97" s="17">
        <v>1</v>
      </c>
      <c r="E97" s="25">
        <v>0</v>
      </c>
      <c r="F97" s="17">
        <v>0</v>
      </c>
      <c r="H97" s="24">
        <f t="shared" si="1"/>
        <v>1</v>
      </c>
    </row>
    <row r="98" spans="1:8">
      <c r="A98" s="17"/>
      <c r="B98" s="26" t="s">
        <v>363</v>
      </c>
      <c r="C98" s="17">
        <v>1</v>
      </c>
      <c r="D98" s="17">
        <v>0</v>
      </c>
      <c r="E98" s="17">
        <v>1</v>
      </c>
      <c r="F98" s="17">
        <v>0</v>
      </c>
      <c r="H98" s="24">
        <f t="shared" si="1"/>
        <v>0.5</v>
      </c>
    </row>
    <row r="99" spans="1:8">
      <c r="A99" s="17"/>
      <c r="B99" s="26" t="s">
        <v>374</v>
      </c>
      <c r="C99" s="17">
        <v>1</v>
      </c>
      <c r="D99" s="17">
        <v>0</v>
      </c>
      <c r="E99" s="17">
        <v>1</v>
      </c>
      <c r="F99" s="17">
        <v>0</v>
      </c>
      <c r="H99" s="24">
        <f t="shared" si="1"/>
        <v>0.5</v>
      </c>
    </row>
    <row r="100" spans="1:8">
      <c r="A100" s="17"/>
      <c r="B100" s="26" t="s">
        <v>362</v>
      </c>
      <c r="C100" s="17">
        <v>1</v>
      </c>
      <c r="D100" s="17">
        <v>0</v>
      </c>
      <c r="E100" s="17">
        <v>0</v>
      </c>
      <c r="F100" s="17">
        <v>1</v>
      </c>
      <c r="H100" s="24">
        <f t="shared" si="1"/>
        <v>0.33333333333333331</v>
      </c>
    </row>
    <row r="101" spans="1:8">
      <c r="A101" s="17"/>
      <c r="B101" s="17" t="s">
        <v>344</v>
      </c>
      <c r="C101" s="17">
        <v>1</v>
      </c>
      <c r="D101" s="17">
        <v>0</v>
      </c>
      <c r="E101" s="17">
        <v>1</v>
      </c>
      <c r="F101" s="17">
        <v>0</v>
      </c>
      <c r="H101" s="24">
        <f t="shared" si="1"/>
        <v>0.5</v>
      </c>
    </row>
    <row r="102" spans="1:8">
      <c r="A102" s="17"/>
      <c r="B102" s="17" t="s">
        <v>347</v>
      </c>
      <c r="C102" s="17">
        <v>1</v>
      </c>
      <c r="D102" s="17">
        <v>1</v>
      </c>
      <c r="E102" s="17">
        <v>0</v>
      </c>
      <c r="F102" s="17">
        <v>0</v>
      </c>
      <c r="H102" s="24">
        <f t="shared" si="1"/>
        <v>1</v>
      </c>
    </row>
    <row r="103" spans="1:8" ht="15" customHeight="1">
      <c r="B103" s="13" t="s">
        <v>250</v>
      </c>
      <c r="C103" s="13">
        <v>1</v>
      </c>
      <c r="D103" s="13">
        <v>0</v>
      </c>
      <c r="E103" s="13">
        <v>0</v>
      </c>
      <c r="F103" s="13">
        <v>1</v>
      </c>
      <c r="H103" s="24">
        <f t="shared" si="1"/>
        <v>0.33333333333333331</v>
      </c>
    </row>
    <row r="104" spans="1:8" ht="16.5" customHeight="1">
      <c r="A104" s="13" t="s">
        <v>328</v>
      </c>
      <c r="B104" s="13" t="s">
        <v>251</v>
      </c>
      <c r="C104" s="13">
        <v>4</v>
      </c>
      <c r="D104" s="13">
        <v>2</v>
      </c>
      <c r="E104" s="13">
        <v>1</v>
      </c>
      <c r="F104" s="13">
        <v>1</v>
      </c>
      <c r="H104" s="24">
        <f t="shared" si="1"/>
        <v>2.8333333333333335</v>
      </c>
    </row>
    <row r="105" spans="1:8" ht="16.5" customHeight="1">
      <c r="A105" s="22"/>
      <c r="B105" s="22" t="s">
        <v>361</v>
      </c>
      <c r="C105" s="22">
        <v>1</v>
      </c>
      <c r="D105" s="22">
        <v>0</v>
      </c>
      <c r="E105" s="22">
        <v>0</v>
      </c>
      <c r="F105" s="22">
        <v>0</v>
      </c>
      <c r="G105" s="22"/>
      <c r="H105" s="24">
        <f t="shared" si="1"/>
        <v>0</v>
      </c>
    </row>
    <row r="106" spans="1:8" ht="17.25" customHeight="1">
      <c r="B106" s="13" t="s">
        <v>252</v>
      </c>
      <c r="C106" s="13">
        <v>6</v>
      </c>
      <c r="D106" s="13">
        <v>2</v>
      </c>
      <c r="E106" s="13">
        <v>4</v>
      </c>
      <c r="F106" s="13">
        <v>0</v>
      </c>
      <c r="H106" s="24">
        <f t="shared" si="1"/>
        <v>4</v>
      </c>
    </row>
    <row r="107" spans="1:8">
      <c r="B107" s="13" t="s">
        <v>253</v>
      </c>
      <c r="C107" s="13">
        <v>1</v>
      </c>
      <c r="D107" s="13">
        <v>0</v>
      </c>
      <c r="E107" s="13">
        <v>1</v>
      </c>
      <c r="F107" s="13">
        <v>0</v>
      </c>
      <c r="H107" s="24">
        <f t="shared" si="1"/>
        <v>0.5</v>
      </c>
    </row>
    <row r="108" spans="1:8">
      <c r="B108" s="13" t="s">
        <v>254</v>
      </c>
      <c r="C108" s="13">
        <v>1</v>
      </c>
      <c r="D108" s="13">
        <v>1</v>
      </c>
      <c r="E108" s="13">
        <v>0</v>
      </c>
      <c r="F108" s="13">
        <v>0</v>
      </c>
      <c r="H108" s="24">
        <f t="shared" si="1"/>
        <v>1</v>
      </c>
    </row>
    <row r="109" spans="1:8">
      <c r="B109" s="13" t="s">
        <v>255</v>
      </c>
      <c r="C109" s="13">
        <v>3</v>
      </c>
      <c r="D109" s="13">
        <v>1</v>
      </c>
      <c r="E109" s="13">
        <v>0</v>
      </c>
      <c r="F109" s="13">
        <v>3</v>
      </c>
      <c r="G109" s="21">
        <v>3</v>
      </c>
      <c r="H109" s="24">
        <f t="shared" si="1"/>
        <v>5</v>
      </c>
    </row>
    <row r="110" spans="1:8">
      <c r="B110" s="13" t="s">
        <v>256</v>
      </c>
      <c r="C110" s="13">
        <v>1</v>
      </c>
      <c r="D110" s="13">
        <v>1</v>
      </c>
      <c r="E110" s="13">
        <v>0</v>
      </c>
      <c r="F110" s="13">
        <v>0</v>
      </c>
      <c r="H110" s="24">
        <f t="shared" si="1"/>
        <v>1</v>
      </c>
    </row>
    <row r="111" spans="1:8">
      <c r="A111" s="17"/>
      <c r="B111" s="17" t="s">
        <v>345</v>
      </c>
      <c r="C111" s="17">
        <v>1</v>
      </c>
      <c r="D111" s="17">
        <v>0</v>
      </c>
      <c r="E111" s="17">
        <v>0</v>
      </c>
      <c r="F111" s="17">
        <v>0</v>
      </c>
      <c r="H111" s="24">
        <f t="shared" si="1"/>
        <v>0</v>
      </c>
    </row>
    <row r="112" spans="1:8" ht="17.25" customHeight="1">
      <c r="B112" s="13" t="s">
        <v>257</v>
      </c>
      <c r="C112" s="13">
        <v>2</v>
      </c>
      <c r="D112" s="13">
        <v>0</v>
      </c>
      <c r="E112" s="13">
        <v>2</v>
      </c>
      <c r="F112" s="13">
        <v>0</v>
      </c>
      <c r="H112" s="24">
        <f t="shared" si="1"/>
        <v>1</v>
      </c>
    </row>
    <row r="113" spans="1:8">
      <c r="B113" s="13" t="s">
        <v>258</v>
      </c>
      <c r="C113" s="13">
        <v>5</v>
      </c>
      <c r="D113" s="13">
        <v>0</v>
      </c>
      <c r="E113" s="13">
        <v>4</v>
      </c>
      <c r="F113" s="13">
        <v>1</v>
      </c>
      <c r="H113" s="24">
        <f t="shared" si="1"/>
        <v>2.3333333333333335</v>
      </c>
    </row>
    <row r="114" spans="1:8">
      <c r="B114" s="13" t="s">
        <v>259</v>
      </c>
      <c r="C114" s="13">
        <v>2</v>
      </c>
      <c r="D114" s="13">
        <v>0</v>
      </c>
      <c r="E114" s="13">
        <v>1</v>
      </c>
      <c r="F114" s="13">
        <v>1</v>
      </c>
      <c r="H114" s="24">
        <f t="shared" si="1"/>
        <v>0.83333333333333326</v>
      </c>
    </row>
    <row r="115" spans="1:8">
      <c r="B115" s="13" t="s">
        <v>260</v>
      </c>
      <c r="C115" s="13">
        <v>1</v>
      </c>
      <c r="D115" s="13">
        <v>0</v>
      </c>
      <c r="E115" s="13">
        <v>0</v>
      </c>
      <c r="F115" s="13">
        <v>1</v>
      </c>
      <c r="H115" s="24">
        <f t="shared" si="1"/>
        <v>0.33333333333333331</v>
      </c>
    </row>
    <row r="116" spans="1:8">
      <c r="A116" s="17"/>
      <c r="B116" s="17" t="s">
        <v>339</v>
      </c>
      <c r="C116" s="17">
        <v>1</v>
      </c>
      <c r="D116" s="17">
        <v>1</v>
      </c>
      <c r="E116" s="17">
        <v>0</v>
      </c>
      <c r="F116" s="17">
        <v>0</v>
      </c>
      <c r="H116" s="24">
        <f t="shared" si="1"/>
        <v>1</v>
      </c>
    </row>
    <row r="117" spans="1:8" ht="13.5" customHeight="1">
      <c r="B117" s="13" t="s">
        <v>261</v>
      </c>
      <c r="C117" s="13">
        <v>1</v>
      </c>
      <c r="D117" s="13">
        <v>0</v>
      </c>
      <c r="E117" s="13">
        <v>1</v>
      </c>
      <c r="F117" s="13">
        <v>0</v>
      </c>
      <c r="H117" s="24">
        <f t="shared" si="1"/>
        <v>0.5</v>
      </c>
    </row>
    <row r="118" spans="1:8">
      <c r="A118" s="13" t="s">
        <v>161</v>
      </c>
      <c r="B118" s="13" t="s">
        <v>262</v>
      </c>
      <c r="C118" s="13">
        <v>1</v>
      </c>
      <c r="D118" s="13">
        <v>1</v>
      </c>
      <c r="E118" s="13">
        <v>0</v>
      </c>
      <c r="F118" s="13">
        <v>0</v>
      </c>
      <c r="H118" s="24">
        <f t="shared" si="1"/>
        <v>1</v>
      </c>
    </row>
    <row r="119" spans="1:8">
      <c r="B119" s="13" t="s">
        <v>263</v>
      </c>
      <c r="C119" s="13">
        <v>1</v>
      </c>
      <c r="D119" s="13">
        <v>0</v>
      </c>
      <c r="E119" s="13">
        <v>1</v>
      </c>
      <c r="F119" s="13">
        <v>0</v>
      </c>
      <c r="H119" s="24">
        <f t="shared" si="1"/>
        <v>0.5</v>
      </c>
    </row>
    <row r="120" spans="1:8">
      <c r="B120" s="13" t="s">
        <v>264</v>
      </c>
      <c r="C120" s="13">
        <v>1</v>
      </c>
      <c r="D120" s="13">
        <v>0</v>
      </c>
      <c r="E120" s="13">
        <v>0</v>
      </c>
      <c r="F120" s="13">
        <v>1</v>
      </c>
      <c r="H120" s="24">
        <f t="shared" si="1"/>
        <v>0.33333333333333331</v>
      </c>
    </row>
    <row r="121" spans="1:8">
      <c r="B121" s="13" t="s">
        <v>265</v>
      </c>
      <c r="C121" s="13">
        <v>1</v>
      </c>
      <c r="D121" s="13">
        <v>0</v>
      </c>
      <c r="E121" s="13">
        <v>0</v>
      </c>
      <c r="F121" s="13">
        <v>1</v>
      </c>
      <c r="H121" s="24">
        <f t="shared" si="1"/>
        <v>0.33333333333333331</v>
      </c>
    </row>
    <row r="122" spans="1:8">
      <c r="B122" s="13" t="s">
        <v>266</v>
      </c>
      <c r="C122" s="13">
        <v>1</v>
      </c>
      <c r="D122" s="13">
        <v>0</v>
      </c>
      <c r="E122" s="13">
        <v>1</v>
      </c>
      <c r="F122" s="13">
        <v>0</v>
      </c>
      <c r="H122" s="24">
        <f t="shared" si="1"/>
        <v>0.5</v>
      </c>
    </row>
    <row r="123" spans="1:8">
      <c r="B123" s="13" t="s">
        <v>267</v>
      </c>
      <c r="C123" s="13">
        <v>1</v>
      </c>
      <c r="D123" s="13">
        <v>0</v>
      </c>
      <c r="E123" s="13">
        <v>1</v>
      </c>
      <c r="F123" s="13">
        <v>0</v>
      </c>
      <c r="H123" s="24">
        <f t="shared" si="1"/>
        <v>0.5</v>
      </c>
    </row>
    <row r="124" spans="1:8">
      <c r="B124" s="13" t="s">
        <v>268</v>
      </c>
      <c r="C124" s="13">
        <v>1</v>
      </c>
      <c r="D124" s="13">
        <v>0</v>
      </c>
      <c r="E124" s="13">
        <v>1</v>
      </c>
      <c r="F124" s="13">
        <v>0</v>
      </c>
      <c r="H124" s="24">
        <f t="shared" si="1"/>
        <v>0.5</v>
      </c>
    </row>
    <row r="125" spans="1:8">
      <c r="A125" s="13" t="s">
        <v>269</v>
      </c>
      <c r="B125" s="13" t="s">
        <v>270</v>
      </c>
      <c r="C125" s="13">
        <v>1</v>
      </c>
      <c r="D125" s="13">
        <v>1</v>
      </c>
      <c r="E125" s="13">
        <v>0</v>
      </c>
      <c r="F125" s="13">
        <v>0</v>
      </c>
      <c r="H125" s="24">
        <f t="shared" si="1"/>
        <v>1</v>
      </c>
    </row>
    <row r="126" spans="1:8">
      <c r="B126" s="13" t="s">
        <v>271</v>
      </c>
      <c r="C126" s="13">
        <v>1</v>
      </c>
      <c r="D126" s="13">
        <v>0</v>
      </c>
      <c r="E126" s="13">
        <v>0</v>
      </c>
      <c r="F126" s="13">
        <v>1</v>
      </c>
      <c r="H126" s="24">
        <f t="shared" si="1"/>
        <v>0.33333333333333331</v>
      </c>
    </row>
    <row r="127" spans="1:8">
      <c r="B127" s="13" t="s">
        <v>272</v>
      </c>
      <c r="C127" s="13">
        <v>1</v>
      </c>
      <c r="D127" s="13">
        <v>0</v>
      </c>
      <c r="E127" s="13">
        <v>1</v>
      </c>
      <c r="F127" s="13">
        <v>0</v>
      </c>
      <c r="H127" s="24">
        <f t="shared" si="1"/>
        <v>0.5</v>
      </c>
    </row>
    <row r="128" spans="1:8">
      <c r="B128" s="13" t="s">
        <v>273</v>
      </c>
      <c r="C128" s="13">
        <v>1</v>
      </c>
      <c r="D128" s="13">
        <v>0</v>
      </c>
      <c r="E128" s="13">
        <v>0</v>
      </c>
      <c r="F128" s="13">
        <v>1</v>
      </c>
      <c r="H128" s="24">
        <f t="shared" si="1"/>
        <v>0.33333333333333331</v>
      </c>
    </row>
    <row r="129" spans="1:8">
      <c r="B129" s="13" t="s">
        <v>274</v>
      </c>
      <c r="C129" s="13">
        <v>1</v>
      </c>
      <c r="D129" s="13">
        <v>0</v>
      </c>
      <c r="E129" s="13">
        <v>1</v>
      </c>
      <c r="F129" s="13">
        <v>0</v>
      </c>
      <c r="H129" s="24">
        <f t="shared" si="1"/>
        <v>0.5</v>
      </c>
    </row>
    <row r="130" spans="1:8">
      <c r="B130" s="13" t="s">
        <v>275</v>
      </c>
      <c r="C130" s="13">
        <v>1</v>
      </c>
      <c r="D130" s="13">
        <v>0</v>
      </c>
      <c r="E130" s="13">
        <v>1</v>
      </c>
      <c r="F130" s="13">
        <v>0</v>
      </c>
      <c r="H130" s="24">
        <f t="shared" si="1"/>
        <v>0.5</v>
      </c>
    </row>
    <row r="131" spans="1:8">
      <c r="B131" s="13" t="s">
        <v>276</v>
      </c>
      <c r="C131" s="13">
        <v>1</v>
      </c>
      <c r="D131" s="13">
        <v>0</v>
      </c>
      <c r="E131" s="13">
        <v>0</v>
      </c>
      <c r="F131" s="13">
        <v>1</v>
      </c>
      <c r="H131" s="24">
        <f t="shared" si="1"/>
        <v>0.33333333333333331</v>
      </c>
    </row>
    <row r="132" spans="1:8">
      <c r="B132" s="13" t="s">
        <v>277</v>
      </c>
      <c r="C132" s="13">
        <v>1</v>
      </c>
      <c r="D132" s="13">
        <v>0</v>
      </c>
      <c r="E132" s="13">
        <v>1</v>
      </c>
      <c r="F132" s="13">
        <v>0</v>
      </c>
      <c r="H132" s="24">
        <f t="shared" si="1"/>
        <v>0.5</v>
      </c>
    </row>
    <row r="133" spans="1:8">
      <c r="B133" s="13" t="s">
        <v>278</v>
      </c>
      <c r="C133" s="13">
        <v>1</v>
      </c>
      <c r="D133" s="13">
        <v>0</v>
      </c>
      <c r="E133" s="13">
        <v>1</v>
      </c>
      <c r="F133" s="13">
        <v>0</v>
      </c>
      <c r="H133" s="24">
        <f t="shared" si="1"/>
        <v>0.5</v>
      </c>
    </row>
    <row r="134" spans="1:8">
      <c r="A134" s="17"/>
      <c r="B134" s="26" t="s">
        <v>371</v>
      </c>
      <c r="C134" s="17">
        <v>1</v>
      </c>
      <c r="D134" s="17">
        <v>0</v>
      </c>
      <c r="E134" s="17">
        <v>1</v>
      </c>
      <c r="F134" s="17">
        <v>0</v>
      </c>
      <c r="H134" s="24">
        <f t="shared" si="1"/>
        <v>0.5</v>
      </c>
    </row>
    <row r="135" spans="1:8">
      <c r="A135" s="17"/>
      <c r="B135" s="26" t="s">
        <v>372</v>
      </c>
      <c r="C135" s="17">
        <v>1</v>
      </c>
      <c r="D135" s="17">
        <v>0</v>
      </c>
      <c r="E135" s="17">
        <v>1</v>
      </c>
      <c r="F135" s="17">
        <v>0</v>
      </c>
      <c r="H135" s="24">
        <f t="shared" si="1"/>
        <v>0.5</v>
      </c>
    </row>
    <row r="136" spans="1:8">
      <c r="A136" s="17"/>
      <c r="B136" s="26" t="s">
        <v>373</v>
      </c>
      <c r="C136" s="17">
        <v>1</v>
      </c>
      <c r="D136" s="17">
        <v>0</v>
      </c>
      <c r="E136" s="17">
        <v>1</v>
      </c>
      <c r="F136" s="17">
        <v>0</v>
      </c>
      <c r="H136" s="24">
        <f t="shared" ref="H136:H190" si="2">D136+E136/2+F136/3+G136</f>
        <v>0.5</v>
      </c>
    </row>
    <row r="137" spans="1:8" ht="12.75" customHeight="1">
      <c r="B137" s="13" t="s">
        <v>279</v>
      </c>
      <c r="C137" s="13">
        <v>1</v>
      </c>
      <c r="D137" s="13">
        <v>0</v>
      </c>
      <c r="E137" s="13">
        <v>1</v>
      </c>
      <c r="F137" s="13">
        <v>0</v>
      </c>
      <c r="H137" s="24">
        <f t="shared" si="2"/>
        <v>0.5</v>
      </c>
    </row>
    <row r="138" spans="1:8">
      <c r="A138" s="13" t="s">
        <v>280</v>
      </c>
      <c r="B138" s="13" t="s">
        <v>281</v>
      </c>
      <c r="C138" s="13">
        <v>4</v>
      </c>
      <c r="D138" s="13">
        <v>1</v>
      </c>
      <c r="E138" s="13">
        <v>1</v>
      </c>
      <c r="F138" s="13">
        <v>2</v>
      </c>
      <c r="H138" s="24">
        <f t="shared" si="2"/>
        <v>2.1666666666666665</v>
      </c>
    </row>
    <row r="139" spans="1:8">
      <c r="B139" s="13" t="s">
        <v>282</v>
      </c>
      <c r="C139" s="13">
        <v>5</v>
      </c>
      <c r="D139" s="13">
        <v>0</v>
      </c>
      <c r="E139" s="13">
        <v>2</v>
      </c>
      <c r="F139" s="13">
        <v>3</v>
      </c>
      <c r="H139" s="24">
        <f t="shared" si="2"/>
        <v>2</v>
      </c>
    </row>
    <row r="140" spans="1:8">
      <c r="B140" s="13" t="s">
        <v>283</v>
      </c>
      <c r="C140" s="13">
        <v>1</v>
      </c>
      <c r="D140" s="13">
        <v>1</v>
      </c>
      <c r="E140" s="13">
        <v>0</v>
      </c>
      <c r="F140" s="13">
        <v>0</v>
      </c>
      <c r="H140" s="24">
        <f t="shared" si="2"/>
        <v>1</v>
      </c>
    </row>
    <row r="141" spans="1:8">
      <c r="B141" s="13" t="s">
        <v>284</v>
      </c>
      <c r="C141" s="13">
        <v>1</v>
      </c>
      <c r="D141" s="13">
        <v>0</v>
      </c>
      <c r="E141" s="13">
        <v>0</v>
      </c>
      <c r="F141" s="13">
        <v>1</v>
      </c>
      <c r="H141" s="24">
        <f t="shared" si="2"/>
        <v>0.33333333333333331</v>
      </c>
    </row>
    <row r="142" spans="1:8">
      <c r="B142" s="13" t="s">
        <v>285</v>
      </c>
      <c r="C142" s="13">
        <v>3</v>
      </c>
      <c r="D142" s="13">
        <v>0</v>
      </c>
      <c r="E142" s="13">
        <v>2</v>
      </c>
      <c r="F142" s="13">
        <v>1</v>
      </c>
      <c r="H142" s="24">
        <f t="shared" si="2"/>
        <v>1.3333333333333333</v>
      </c>
    </row>
    <row r="143" spans="1:8">
      <c r="B143" s="13" t="s">
        <v>286</v>
      </c>
      <c r="C143" s="13">
        <v>1</v>
      </c>
      <c r="D143" s="13">
        <v>0</v>
      </c>
      <c r="E143" s="13">
        <v>1</v>
      </c>
      <c r="F143" s="13">
        <v>0</v>
      </c>
      <c r="H143" s="24">
        <f t="shared" si="2"/>
        <v>0.5</v>
      </c>
    </row>
    <row r="144" spans="1:8">
      <c r="B144" s="13" t="s">
        <v>287</v>
      </c>
      <c r="C144" s="13">
        <v>1</v>
      </c>
      <c r="D144" s="13">
        <v>0</v>
      </c>
      <c r="E144" s="13">
        <v>0</v>
      </c>
      <c r="F144" s="13">
        <v>1</v>
      </c>
      <c r="H144" s="24">
        <f t="shared" si="2"/>
        <v>0.33333333333333331</v>
      </c>
    </row>
    <row r="145" spans="1:8">
      <c r="B145" s="13" t="s">
        <v>288</v>
      </c>
      <c r="C145" s="13">
        <v>1</v>
      </c>
      <c r="D145" s="13">
        <v>1</v>
      </c>
      <c r="E145" s="13">
        <v>0</v>
      </c>
      <c r="F145" s="13">
        <v>0</v>
      </c>
      <c r="H145" s="24">
        <f t="shared" si="2"/>
        <v>1</v>
      </c>
    </row>
    <row r="146" spans="1:8">
      <c r="A146" s="13" t="s">
        <v>289</v>
      </c>
      <c r="B146" s="13" t="s">
        <v>290</v>
      </c>
      <c r="C146" s="13">
        <v>1</v>
      </c>
      <c r="D146" s="13">
        <v>0</v>
      </c>
      <c r="E146" s="13">
        <v>0</v>
      </c>
      <c r="F146" s="13">
        <v>1</v>
      </c>
      <c r="H146" s="24">
        <f t="shared" si="2"/>
        <v>0.33333333333333331</v>
      </c>
    </row>
    <row r="147" spans="1:8">
      <c r="B147" s="13" t="s">
        <v>291</v>
      </c>
      <c r="C147" s="13">
        <v>2</v>
      </c>
      <c r="D147" s="13">
        <v>1</v>
      </c>
      <c r="E147" s="13">
        <v>1</v>
      </c>
      <c r="F147" s="13">
        <v>0</v>
      </c>
      <c r="H147" s="24">
        <f t="shared" si="2"/>
        <v>1.5</v>
      </c>
    </row>
    <row r="148" spans="1:8">
      <c r="B148" s="13" t="s">
        <v>290</v>
      </c>
      <c r="C148" s="13">
        <v>1</v>
      </c>
      <c r="D148" s="13">
        <v>0</v>
      </c>
      <c r="E148" s="13">
        <v>0</v>
      </c>
      <c r="F148" s="13">
        <v>1</v>
      </c>
      <c r="H148" s="24">
        <f t="shared" si="2"/>
        <v>0.33333333333333331</v>
      </c>
    </row>
    <row r="149" spans="1:8">
      <c r="B149" s="13" t="s">
        <v>292</v>
      </c>
      <c r="C149" s="13">
        <v>2</v>
      </c>
      <c r="D149" s="13">
        <v>1</v>
      </c>
      <c r="E149" s="13">
        <v>0</v>
      </c>
      <c r="F149" s="13">
        <v>1</v>
      </c>
      <c r="H149" s="24">
        <f t="shared" si="2"/>
        <v>1.3333333333333333</v>
      </c>
    </row>
    <row r="150" spans="1:8">
      <c r="A150" s="17"/>
      <c r="B150" s="17" t="s">
        <v>342</v>
      </c>
      <c r="C150" s="17">
        <v>1</v>
      </c>
      <c r="D150" s="17">
        <v>0</v>
      </c>
      <c r="E150" s="17">
        <v>1</v>
      </c>
      <c r="F150" s="17">
        <v>0</v>
      </c>
      <c r="H150" s="24">
        <f t="shared" si="2"/>
        <v>0.5</v>
      </c>
    </row>
    <row r="151" spans="1:8" ht="14.25" customHeight="1">
      <c r="B151" s="13" t="s">
        <v>293</v>
      </c>
      <c r="C151" s="13">
        <v>1</v>
      </c>
      <c r="D151" s="13">
        <v>0</v>
      </c>
      <c r="E151" s="13">
        <v>1</v>
      </c>
      <c r="F151" s="13">
        <v>0</v>
      </c>
      <c r="H151" s="24">
        <f t="shared" si="2"/>
        <v>0.5</v>
      </c>
    </row>
    <row r="152" spans="1:8">
      <c r="A152" s="13" t="s">
        <v>294</v>
      </c>
      <c r="B152" s="13" t="s">
        <v>295</v>
      </c>
      <c r="C152" s="13">
        <v>1</v>
      </c>
      <c r="D152" s="13">
        <v>1</v>
      </c>
      <c r="E152" s="13">
        <v>0</v>
      </c>
      <c r="F152" s="13">
        <v>0</v>
      </c>
      <c r="H152" s="24">
        <f t="shared" si="2"/>
        <v>1</v>
      </c>
    </row>
    <row r="153" spans="1:8">
      <c r="B153" s="13" t="s">
        <v>296</v>
      </c>
      <c r="C153" s="13">
        <v>2</v>
      </c>
      <c r="D153" s="13">
        <v>2</v>
      </c>
      <c r="E153" s="13">
        <v>0</v>
      </c>
      <c r="F153" s="13">
        <v>0</v>
      </c>
      <c r="H153" s="24">
        <f t="shared" si="2"/>
        <v>2</v>
      </c>
    </row>
    <row r="154" spans="1:8">
      <c r="B154" s="13" t="s">
        <v>297</v>
      </c>
      <c r="C154" s="13">
        <v>1</v>
      </c>
      <c r="D154" s="13">
        <v>0</v>
      </c>
      <c r="E154" s="13">
        <v>0</v>
      </c>
      <c r="F154" s="13">
        <v>1</v>
      </c>
      <c r="H154" s="24">
        <f t="shared" si="2"/>
        <v>0.33333333333333331</v>
      </c>
    </row>
    <row r="155" spans="1:8">
      <c r="B155" s="13" t="s">
        <v>298</v>
      </c>
      <c r="C155" s="13">
        <v>3</v>
      </c>
      <c r="D155" s="13">
        <v>0</v>
      </c>
      <c r="E155" s="13">
        <v>1</v>
      </c>
      <c r="F155" s="13">
        <v>2</v>
      </c>
      <c r="H155" s="24">
        <f t="shared" si="2"/>
        <v>1.1666666666666665</v>
      </c>
    </row>
    <row r="156" spans="1:8">
      <c r="B156" s="13" t="s">
        <v>299</v>
      </c>
      <c r="C156" s="13">
        <v>1</v>
      </c>
      <c r="D156" s="13">
        <v>0</v>
      </c>
      <c r="E156" s="13">
        <v>1</v>
      </c>
      <c r="F156" s="13">
        <v>0</v>
      </c>
      <c r="H156" s="24">
        <f t="shared" si="2"/>
        <v>0.5</v>
      </c>
    </row>
    <row r="157" spans="1:8">
      <c r="B157" s="13" t="s">
        <v>300</v>
      </c>
      <c r="C157" s="13">
        <v>1</v>
      </c>
      <c r="D157" s="13">
        <v>0</v>
      </c>
      <c r="E157" s="13">
        <v>1</v>
      </c>
      <c r="F157" s="13">
        <v>0</v>
      </c>
      <c r="H157" s="24">
        <f t="shared" si="2"/>
        <v>0.5</v>
      </c>
    </row>
    <row r="158" spans="1:8">
      <c r="B158" s="13" t="s">
        <v>301</v>
      </c>
      <c r="C158" s="13">
        <v>1</v>
      </c>
      <c r="D158" s="13">
        <v>0</v>
      </c>
      <c r="E158" s="13">
        <v>0</v>
      </c>
      <c r="F158" s="13">
        <v>1</v>
      </c>
      <c r="H158" s="24">
        <f t="shared" si="2"/>
        <v>0.33333333333333331</v>
      </c>
    </row>
    <row r="159" spans="1:8">
      <c r="B159" s="13" t="s">
        <v>193</v>
      </c>
      <c r="C159" s="13">
        <v>1</v>
      </c>
      <c r="D159" s="13">
        <v>1</v>
      </c>
      <c r="E159" s="13">
        <v>0</v>
      </c>
      <c r="F159" s="13">
        <v>0</v>
      </c>
      <c r="H159" s="24">
        <f t="shared" si="2"/>
        <v>1</v>
      </c>
    </row>
    <row r="160" spans="1:8">
      <c r="B160" s="13" t="s">
        <v>302</v>
      </c>
      <c r="C160" s="13">
        <v>1</v>
      </c>
      <c r="D160" s="13">
        <v>0</v>
      </c>
      <c r="E160" s="13">
        <v>0</v>
      </c>
      <c r="F160" s="13">
        <v>1</v>
      </c>
      <c r="H160" s="24">
        <f t="shared" si="2"/>
        <v>0.33333333333333331</v>
      </c>
    </row>
    <row r="161" spans="1:8">
      <c r="A161" s="17"/>
      <c r="B161" s="17" t="s">
        <v>333</v>
      </c>
      <c r="C161" s="17">
        <v>1</v>
      </c>
      <c r="D161" s="17">
        <v>0</v>
      </c>
      <c r="E161" s="17">
        <v>0</v>
      </c>
      <c r="F161" s="17">
        <v>1</v>
      </c>
      <c r="H161" s="24">
        <f t="shared" si="2"/>
        <v>0.33333333333333331</v>
      </c>
    </row>
    <row r="162" spans="1:8" ht="15" customHeight="1">
      <c r="B162" s="13" t="s">
        <v>303</v>
      </c>
      <c r="C162" s="13">
        <v>1</v>
      </c>
      <c r="D162" s="13">
        <v>0</v>
      </c>
      <c r="E162" s="13">
        <v>1</v>
      </c>
      <c r="F162" s="13">
        <v>0</v>
      </c>
      <c r="H162" s="24">
        <f t="shared" si="2"/>
        <v>0.5</v>
      </c>
    </row>
    <row r="163" spans="1:8">
      <c r="A163" s="13" t="s">
        <v>304</v>
      </c>
      <c r="B163" s="13" t="s">
        <v>308</v>
      </c>
      <c r="C163" s="13">
        <v>2</v>
      </c>
      <c r="D163" s="13">
        <v>0</v>
      </c>
      <c r="E163" s="13">
        <v>1</v>
      </c>
      <c r="F163" s="13">
        <v>1</v>
      </c>
      <c r="H163" s="24">
        <f t="shared" si="2"/>
        <v>0.83333333333333326</v>
      </c>
    </row>
    <row r="164" spans="1:8">
      <c r="B164" s="13" t="s">
        <v>305</v>
      </c>
      <c r="C164" s="13">
        <v>1</v>
      </c>
      <c r="D164" s="13">
        <v>1</v>
      </c>
      <c r="E164" s="13">
        <v>0</v>
      </c>
      <c r="F164" s="13">
        <v>0</v>
      </c>
      <c r="H164" s="24">
        <f t="shared" si="2"/>
        <v>1</v>
      </c>
    </row>
    <row r="165" spans="1:8">
      <c r="B165" s="13" t="s">
        <v>306</v>
      </c>
      <c r="C165" s="13">
        <v>1</v>
      </c>
      <c r="D165" s="13">
        <v>0</v>
      </c>
      <c r="E165" s="13">
        <v>0</v>
      </c>
      <c r="F165" s="13">
        <v>1</v>
      </c>
      <c r="H165" s="24">
        <f t="shared" si="2"/>
        <v>0.33333333333333331</v>
      </c>
    </row>
    <row r="166" spans="1:8">
      <c r="A166" s="17"/>
      <c r="B166" s="17" t="s">
        <v>336</v>
      </c>
      <c r="C166" s="17">
        <v>1</v>
      </c>
      <c r="D166" s="17">
        <v>0</v>
      </c>
      <c r="E166" s="17">
        <v>1</v>
      </c>
      <c r="F166" s="17">
        <v>0</v>
      </c>
      <c r="H166" s="24">
        <f t="shared" si="2"/>
        <v>0.5</v>
      </c>
    </row>
    <row r="167" spans="1:8">
      <c r="A167" s="17"/>
      <c r="B167" s="17" t="s">
        <v>338</v>
      </c>
      <c r="C167" s="17">
        <v>1</v>
      </c>
      <c r="D167" s="17">
        <v>0</v>
      </c>
      <c r="E167" s="17">
        <v>1</v>
      </c>
      <c r="F167" s="17">
        <v>0</v>
      </c>
      <c r="H167" s="24">
        <f t="shared" si="2"/>
        <v>0.5</v>
      </c>
    </row>
    <row r="168" spans="1:8" ht="15.75" customHeight="1">
      <c r="B168" s="13" t="s">
        <v>307</v>
      </c>
      <c r="C168" s="13">
        <v>1</v>
      </c>
      <c r="D168" s="13">
        <v>1</v>
      </c>
      <c r="E168" s="13">
        <v>0</v>
      </c>
      <c r="F168" s="13">
        <v>0</v>
      </c>
      <c r="H168" s="24">
        <f t="shared" si="2"/>
        <v>1</v>
      </c>
    </row>
    <row r="169" spans="1:8">
      <c r="A169" s="13" t="s">
        <v>309</v>
      </c>
      <c r="B169" s="13" t="s">
        <v>310</v>
      </c>
      <c r="C169" s="13">
        <v>3</v>
      </c>
      <c r="D169" s="13">
        <v>1</v>
      </c>
      <c r="E169" s="13">
        <v>2</v>
      </c>
      <c r="F169" s="13">
        <v>0</v>
      </c>
      <c r="H169" s="24">
        <f t="shared" si="2"/>
        <v>2</v>
      </c>
    </row>
    <row r="170" spans="1:8">
      <c r="B170" s="13" t="s">
        <v>311</v>
      </c>
      <c r="C170" s="13">
        <v>2</v>
      </c>
      <c r="D170" s="13">
        <v>1</v>
      </c>
      <c r="E170" s="13">
        <v>1</v>
      </c>
      <c r="F170" s="13">
        <v>0</v>
      </c>
      <c r="H170" s="24">
        <f t="shared" si="2"/>
        <v>1.5</v>
      </c>
    </row>
    <row r="171" spans="1:8">
      <c r="B171" s="13" t="s">
        <v>312</v>
      </c>
      <c r="C171" s="13">
        <v>1</v>
      </c>
      <c r="D171" s="13">
        <v>0</v>
      </c>
      <c r="E171" s="13">
        <v>0</v>
      </c>
      <c r="F171" s="13">
        <v>1</v>
      </c>
      <c r="H171" s="24">
        <f t="shared" si="2"/>
        <v>0.33333333333333331</v>
      </c>
    </row>
    <row r="172" spans="1:8">
      <c r="A172" s="13" t="s">
        <v>313</v>
      </c>
      <c r="B172" s="13" t="s">
        <v>314</v>
      </c>
      <c r="C172" s="13">
        <v>1</v>
      </c>
      <c r="D172" s="13">
        <v>0</v>
      </c>
      <c r="E172" s="13">
        <v>1</v>
      </c>
      <c r="F172" s="13">
        <v>0</v>
      </c>
      <c r="H172" s="24">
        <f t="shared" si="2"/>
        <v>0.5</v>
      </c>
    </row>
    <row r="173" spans="1:8">
      <c r="A173" s="17"/>
      <c r="B173" s="26" t="s">
        <v>370</v>
      </c>
      <c r="C173" s="17">
        <v>1</v>
      </c>
      <c r="D173" s="17">
        <v>1</v>
      </c>
      <c r="E173" s="17">
        <v>0</v>
      </c>
      <c r="F173" s="17">
        <v>0</v>
      </c>
      <c r="H173" s="24">
        <f t="shared" si="2"/>
        <v>1</v>
      </c>
    </row>
    <row r="174" spans="1:8">
      <c r="A174" s="17"/>
      <c r="B174" s="26" t="s">
        <v>369</v>
      </c>
      <c r="C174" s="17">
        <v>1</v>
      </c>
      <c r="D174" s="17">
        <v>0</v>
      </c>
      <c r="E174" s="17">
        <v>1</v>
      </c>
      <c r="F174" s="17">
        <v>0</v>
      </c>
      <c r="H174" s="24">
        <f t="shared" si="2"/>
        <v>0.5</v>
      </c>
    </row>
    <row r="175" spans="1:8" ht="13.5" customHeight="1">
      <c r="B175" s="13" t="s">
        <v>315</v>
      </c>
      <c r="C175" s="13">
        <v>2</v>
      </c>
      <c r="D175" s="13">
        <v>1</v>
      </c>
      <c r="E175" s="13">
        <v>1</v>
      </c>
      <c r="F175" s="13">
        <v>0</v>
      </c>
      <c r="H175" s="24">
        <f t="shared" si="2"/>
        <v>1.5</v>
      </c>
    </row>
    <row r="176" spans="1:8">
      <c r="A176" s="13" t="s">
        <v>316</v>
      </c>
      <c r="B176" s="13" t="s">
        <v>256</v>
      </c>
      <c r="C176" s="13">
        <v>4</v>
      </c>
      <c r="D176" s="13">
        <v>0</v>
      </c>
      <c r="E176" s="13">
        <v>3</v>
      </c>
      <c r="F176" s="13">
        <v>1</v>
      </c>
      <c r="H176" s="24">
        <f t="shared" si="2"/>
        <v>1.8333333333333333</v>
      </c>
    </row>
    <row r="177" spans="1:10">
      <c r="B177" s="13" t="s">
        <v>317</v>
      </c>
      <c r="C177" s="13">
        <v>2</v>
      </c>
      <c r="D177" s="13">
        <v>1</v>
      </c>
      <c r="E177" s="13">
        <v>1</v>
      </c>
      <c r="F177" s="13">
        <v>0</v>
      </c>
      <c r="H177" s="24">
        <f t="shared" si="2"/>
        <v>1.5</v>
      </c>
    </row>
    <row r="178" spans="1:10">
      <c r="B178" s="13" t="s">
        <v>318</v>
      </c>
      <c r="C178" s="13">
        <v>1</v>
      </c>
      <c r="D178" s="13">
        <v>0</v>
      </c>
      <c r="E178" s="13">
        <v>0</v>
      </c>
      <c r="F178" s="13">
        <v>1</v>
      </c>
      <c r="H178" s="24">
        <f t="shared" si="2"/>
        <v>0.33333333333333331</v>
      </c>
    </row>
    <row r="179" spans="1:10">
      <c r="B179" s="13" t="s">
        <v>319</v>
      </c>
      <c r="C179" s="13">
        <v>1</v>
      </c>
      <c r="D179" s="13">
        <v>1</v>
      </c>
      <c r="E179" s="13">
        <v>0</v>
      </c>
      <c r="F179" s="13">
        <v>0</v>
      </c>
      <c r="H179" s="24">
        <f t="shared" si="2"/>
        <v>1</v>
      </c>
    </row>
    <row r="180" spans="1:10">
      <c r="A180" s="17"/>
      <c r="B180" s="26" t="s">
        <v>367</v>
      </c>
      <c r="C180" s="17">
        <v>1</v>
      </c>
      <c r="D180" s="17">
        <v>1</v>
      </c>
      <c r="E180" s="17">
        <v>0</v>
      </c>
      <c r="F180" s="17">
        <v>0</v>
      </c>
      <c r="H180" s="24">
        <f t="shared" si="2"/>
        <v>1</v>
      </c>
    </row>
    <row r="181" spans="1:10">
      <c r="A181" s="17"/>
      <c r="B181" s="26" t="s">
        <v>368</v>
      </c>
      <c r="C181" s="17">
        <v>1</v>
      </c>
      <c r="D181" s="17">
        <v>1</v>
      </c>
      <c r="E181" s="17">
        <v>0</v>
      </c>
      <c r="F181" s="17">
        <v>0</v>
      </c>
      <c r="H181" s="24">
        <f t="shared" si="2"/>
        <v>1</v>
      </c>
    </row>
    <row r="182" spans="1:10" ht="15" customHeight="1">
      <c r="B182" s="13" t="s">
        <v>320</v>
      </c>
      <c r="C182" s="13">
        <v>1</v>
      </c>
      <c r="D182" s="13">
        <v>0</v>
      </c>
      <c r="E182" s="13">
        <v>1</v>
      </c>
      <c r="F182" s="13">
        <v>0</v>
      </c>
      <c r="H182" s="24">
        <f t="shared" si="2"/>
        <v>0.5</v>
      </c>
    </row>
    <row r="183" spans="1:10">
      <c r="A183" s="13" t="s">
        <v>321</v>
      </c>
      <c r="B183" s="13" t="s">
        <v>324</v>
      </c>
      <c r="C183" s="13">
        <v>1</v>
      </c>
      <c r="D183" s="13">
        <v>0</v>
      </c>
      <c r="E183" s="13">
        <v>0</v>
      </c>
      <c r="F183" s="13">
        <v>1</v>
      </c>
      <c r="H183" s="24">
        <f t="shared" si="2"/>
        <v>0.33333333333333331</v>
      </c>
    </row>
    <row r="184" spans="1:10">
      <c r="B184" s="13" t="s">
        <v>326</v>
      </c>
      <c r="C184" s="13">
        <v>1</v>
      </c>
      <c r="D184" s="13">
        <v>0</v>
      </c>
      <c r="E184" s="13">
        <v>1</v>
      </c>
      <c r="F184" s="13">
        <v>0</v>
      </c>
      <c r="H184" s="24">
        <f t="shared" si="2"/>
        <v>0.5</v>
      </c>
    </row>
    <row r="185" spans="1:10">
      <c r="B185" s="13" t="s">
        <v>327</v>
      </c>
      <c r="C185" s="13">
        <v>1</v>
      </c>
      <c r="D185" s="13">
        <v>0</v>
      </c>
      <c r="E185" s="13">
        <v>0</v>
      </c>
      <c r="F185" s="13">
        <v>1</v>
      </c>
      <c r="H185" s="24">
        <f t="shared" si="2"/>
        <v>0.33333333333333331</v>
      </c>
    </row>
    <row r="186" spans="1:10">
      <c r="A186" s="17"/>
      <c r="B186" s="17" t="s">
        <v>337</v>
      </c>
      <c r="C186" s="17">
        <v>1</v>
      </c>
      <c r="D186" s="17">
        <v>1</v>
      </c>
      <c r="E186" s="17">
        <v>0</v>
      </c>
      <c r="F186" s="17">
        <v>0</v>
      </c>
      <c r="H186" s="24">
        <f t="shared" si="2"/>
        <v>1</v>
      </c>
    </row>
    <row r="187" spans="1:10" ht="15" customHeight="1">
      <c r="B187" s="13" t="s">
        <v>325</v>
      </c>
      <c r="C187" s="13">
        <v>1</v>
      </c>
      <c r="D187" s="13">
        <v>0</v>
      </c>
      <c r="E187" s="13">
        <v>1</v>
      </c>
      <c r="F187" s="13">
        <v>0</v>
      </c>
      <c r="H187" s="24">
        <f t="shared" si="2"/>
        <v>0.5</v>
      </c>
    </row>
    <row r="188" spans="1:10">
      <c r="A188" s="13" t="s">
        <v>322</v>
      </c>
      <c r="B188" s="13" t="s">
        <v>323</v>
      </c>
      <c r="C188" s="13">
        <v>3</v>
      </c>
      <c r="D188" s="13">
        <v>0</v>
      </c>
      <c r="E188" s="13">
        <v>2</v>
      </c>
      <c r="F188" s="13">
        <v>1</v>
      </c>
      <c r="H188" s="24">
        <f t="shared" si="2"/>
        <v>1.3333333333333333</v>
      </c>
    </row>
    <row r="189" spans="1:10">
      <c r="B189" s="13" t="s">
        <v>324</v>
      </c>
      <c r="C189" s="13">
        <v>1</v>
      </c>
      <c r="D189" s="13">
        <v>0</v>
      </c>
      <c r="E189" s="13">
        <v>0</v>
      </c>
      <c r="F189" s="13">
        <v>1</v>
      </c>
      <c r="H189" s="24">
        <f t="shared" si="2"/>
        <v>0.33333333333333331</v>
      </c>
    </row>
    <row r="190" spans="1:10">
      <c r="B190" s="17" t="s">
        <v>335</v>
      </c>
      <c r="C190" s="13">
        <v>1</v>
      </c>
      <c r="D190" s="13">
        <v>1</v>
      </c>
      <c r="E190" s="13">
        <v>0</v>
      </c>
      <c r="F190" s="13">
        <v>0</v>
      </c>
      <c r="H190" s="24">
        <f t="shared" si="2"/>
        <v>1</v>
      </c>
    </row>
    <row r="192" spans="1:10">
      <c r="A192" s="22" t="s">
        <v>357</v>
      </c>
      <c r="B192" s="22" t="s">
        <v>358</v>
      </c>
      <c r="J192" s="13"/>
    </row>
    <row r="193" spans="1:2" ht="37.5" customHeight="1">
      <c r="B193" s="22" t="s">
        <v>359</v>
      </c>
    </row>
    <row r="194" spans="1:2">
      <c r="A194" s="22" t="s">
        <v>360</v>
      </c>
    </row>
  </sheetData>
  <mergeCells count="5">
    <mergeCell ref="A1:H1"/>
    <mergeCell ref="A2:A3"/>
    <mergeCell ref="B2:B3"/>
    <mergeCell ref="C2:F2"/>
    <mergeCell ref="H2:H3"/>
  </mergeCells>
  <phoneticPr fontId="4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dcterms:created xsi:type="dcterms:W3CDTF">2013-12-18T15:21:01Z</dcterms:created>
  <dcterms:modified xsi:type="dcterms:W3CDTF">2014-03-28T10:28:31Z</dcterms:modified>
</cp:coreProperties>
</file>