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ноко итог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<sst xmlns="http://schemas.openxmlformats.org/spreadsheetml/2006/main" count="234" uniqueCount="109">
  <si>
    <t>N п/п</t>
  </si>
  <si>
    <t xml:space="preserve">Наименование показателей </t>
  </si>
  <si>
    <t>Единица измерения (значение показателя)</t>
  </si>
  <si>
    <t>СОШ с.Тятер- Арасланово</t>
  </si>
  <si>
    <t>СОШ с. Яшерганово</t>
  </si>
  <si>
    <t>СОШ с. Бузат</t>
  </si>
  <si>
    <t>ООШ с. Амирово</t>
  </si>
  <si>
    <t>I.</t>
  </si>
  <si>
    <t xml:space="preserve"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 </t>
  </si>
  <si>
    <t>1.1.</t>
  </si>
  <si>
    <t>Полнота и актуальность информации об организации, осуществляющей образовательную деятельность (далее - организация), и ее деятельности, размещенной на официальном сайте организации в информационно-телекоммуникационной сети "Интернет" (далее - сеть Интернет) (для государственных (муниципальных) организаций - информации, размещенной в том числе на официальном сайте в сети Интернет www.bus.gov.ru)</t>
  </si>
  <si>
    <t>Баллы</t>
  </si>
  <si>
    <t>(от 0 до 10)</t>
  </si>
  <si>
    <t>1.2.</t>
  </si>
  <si>
    <t>Наличие на официальном сайте организации в сети Интернет сведений о педагогических работниках организации</t>
  </si>
  <si>
    <t>1.3.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</si>
  <si>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</si>
  <si>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1.4.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</si>
  <si>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</si>
  <si>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II.</t>
  </si>
  <si>
    <t xml:space="preserve"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 </t>
  </si>
  <si>
    <t>2.1.</t>
  </si>
  <si>
    <t xml:space="preserve">Материально-техническое и информационное обеспечение организации </t>
  </si>
  <si>
    <t xml:space="preserve">Баллы </t>
  </si>
  <si>
    <t>2.2.</t>
  </si>
  <si>
    <t xml:space="preserve">Наличие необходимых условий для охраны и укрепления здоровья, организации питания обучающихся </t>
  </si>
  <si>
    <t>2.3.</t>
  </si>
  <si>
    <t xml:space="preserve">Условия для индивидуальной работы с обучающимися </t>
  </si>
  <si>
    <t>2.4.</t>
  </si>
  <si>
    <t xml:space="preserve">Наличие дополнительных образовательных программ </t>
  </si>
  <si>
    <t>2.5.</t>
  </si>
  <si>
    <t xml:space="preserve"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 </t>
  </si>
  <si>
    <t>2.6.</t>
  </si>
  <si>
    <t xml:space="preserve">Наличие возможности оказания психолого-педагогической, медицинской и социальной помощи обучающимся </t>
  </si>
  <si>
    <t>2.7.</t>
  </si>
  <si>
    <t xml:space="preserve">Наличие условий организации обучения и воспитания обучающихся с ограниченными возможностями здоровья и инвалидов </t>
  </si>
  <si>
    <t>III.</t>
  </si>
  <si>
    <t xml:space="preserve"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доброжелательности, вежливости, компетентности работников </t>
  </si>
  <si>
    <t>3.1.</t>
  </si>
  <si>
    <t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</si>
  <si>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Проценты</t>
  </si>
  <si>
    <t xml:space="preserve"> (от 0 до 100)</t>
  </si>
  <si>
    <t>3.2.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</si>
  <si>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</si>
  <si>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 xml:space="preserve">Проценты </t>
  </si>
  <si>
    <t>(от 0 до 100)</t>
  </si>
  <si>
    <t>IV.</t>
  </si>
  <si>
    <t xml:space="preserve"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 </t>
  </si>
  <si>
    <t>4.1.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</si>
  <si>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</si>
  <si>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4.2.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</si>
  <si>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</si>
  <si>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4.3.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</si>
  <si>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</si>
  <si>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Суммарный балл</t>
  </si>
  <si>
    <t>НОШ с. Стерлибашево</t>
  </si>
  <si>
    <t>д/с с. Бузат</t>
  </si>
  <si>
    <t>д/с с. Айдарали</t>
  </si>
  <si>
    <t>д/с с. Карагуш</t>
  </si>
  <si>
    <t>ДШИ</t>
  </si>
  <si>
    <t>ДДТ</t>
  </si>
  <si>
    <t>0-121   неудовлетворительно, красный</t>
  </si>
  <si>
    <t>122-243 ниже среднего, оранжевый</t>
  </si>
  <si>
    <t>244-366 удовлетворительно, желтый</t>
  </si>
  <si>
    <t>367-488 хорошо , светлозеленый</t>
  </si>
  <si>
    <t>Суммарный балл 1</t>
  </si>
  <si>
    <t>489-610отлично темнознленный</t>
  </si>
  <si>
    <t>Оценка по критерию3</t>
  </si>
  <si>
    <t>Оценка по критерию 2</t>
  </si>
  <si>
    <t>Оценка по критерию 1</t>
  </si>
  <si>
    <t>Оценка по критерию 4</t>
  </si>
  <si>
    <t>Итоговая оценка</t>
  </si>
  <si>
    <t>367-488 хорошо , светло -зеленый</t>
  </si>
  <si>
    <t>489-610отлично темно - зелёный</t>
  </si>
  <si>
    <t>Суммарный балл по образовательным организациям</t>
  </si>
  <si>
    <t>Средний балл по муниципалитету</t>
  </si>
  <si>
    <t>Оценка по группе критериев 4</t>
  </si>
  <si>
    <t>Суммарный балл по группе критериев 4</t>
  </si>
  <si>
    <t>Итоговой суммарный балл</t>
  </si>
  <si>
    <t>Суммарный балл по группе критериев 3</t>
  </si>
  <si>
    <t>Оценка по группе критериев 3</t>
  </si>
  <si>
    <t>Суммарный балл по группе критериев 2</t>
  </si>
  <si>
    <t>Оценка по группе критериев 2</t>
  </si>
  <si>
    <t>Суммарный балл по группе критериев 1</t>
  </si>
  <si>
    <t>Оценка по группе критериев 1</t>
  </si>
  <si>
    <t>Наименование показателей характеризующих общие критерии оценки качества образовательной деятельности организаций, осуществляющих образовательную деятельность.</t>
  </si>
  <si>
    <t>д/с . Бузат</t>
  </si>
  <si>
    <t>д/с . Айдарали</t>
  </si>
  <si>
    <t>д/с . Карагуш</t>
  </si>
  <si>
    <r>
      <t xml:space="preserve">Результаты независимой оценки качества образовательной деятельности образовательных организаций муниципального  района Стерлибашевский район РБ </t>
    </r>
    <r>
      <rPr>
        <sz val="8"/>
        <color indexed="8"/>
        <rFont val="Times New Roman"/>
        <family val="1"/>
      </rPr>
      <t>(по результатам решения Ощественного совета)</t>
    </r>
  </si>
  <si>
    <t>МБОУ СОШ с.Старый Калкаш</t>
  </si>
  <si>
    <t>МБДОУ д/с с.Первомайский</t>
  </si>
  <si>
    <t>МБОУ СОШ с.Куганакбаш</t>
  </si>
  <si>
    <t>МБДОУ д/с № 3 с.Стерлибашево</t>
  </si>
  <si>
    <t>МБОУ СОШ с.Кабакуш</t>
  </si>
  <si>
    <t>МБДОУ д/с № 2 с.Стерлибашево</t>
  </si>
  <si>
    <t>МБОУ СОШ с.Елимбетово</t>
  </si>
  <si>
    <t>МБДОУ д/с с.Елимбетово</t>
  </si>
  <si>
    <t xml:space="preserve">МБОУ СОШ с.Первомайский </t>
  </si>
  <si>
    <t xml:space="preserve">МБДОУ д\с №4 с.Стерлибашево </t>
  </si>
  <si>
    <t xml:space="preserve">МБОУ СОШ № 1 с.Стерлибашево </t>
  </si>
  <si>
    <t>МБДОУ д/с № 1 с.Стерлибашево</t>
  </si>
  <si>
    <t>МБОУ СОШ № 2 с.Стерлибашево</t>
  </si>
  <si>
    <t>МБОУ ДОД ДЮСШ с.Стерлибашево</t>
  </si>
  <si>
    <t>АМОУ ДООЦ "Орленок"</t>
  </si>
  <si>
    <r>
      <rPr>
        <b/>
        <sz val="16"/>
        <color indexed="8"/>
        <rFont val="Times New Roman"/>
        <family val="1"/>
      </rPr>
      <t>Результаты независимой оценки качества образовательной деятельности образовательных организаций муниципального района Стерлибашевский район РБ (по результатам решения Общественнгог совета)</t>
    </r>
    <r>
      <rPr>
        <b/>
        <sz val="12"/>
        <color indexed="8"/>
        <rFont val="Times New Roman"/>
        <family val="1"/>
      </rPr>
      <t xml:space="preserve">
</t>
    </r>
  </si>
  <si>
    <t>Суммарный балл2</t>
  </si>
  <si>
    <t>Суммарный балл 3</t>
  </si>
  <si>
    <t>Суммарный балл по 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</si>
</sst>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Andalus"/>
      <family val="1"/>
    </font>
    <font>
      <sz val="11"/>
      <color indexed="8"/>
      <name val="Algerian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ndalus"/>
      <family val="1"/>
    </font>
    <font>
      <sz val="11"/>
      <color theme="1"/>
      <name val="Algerian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21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0" borderId="10" xfId="0" applyFont="1" applyBorder="1" applyAlignment="1">
      <alignment textRotation="90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vertical="center" textRotation="90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left" textRotation="90" wrapText="1"/>
    </xf>
    <xf numFmtId="0" fontId="50" fillId="0" borderId="13" xfId="0" applyFont="1" applyBorder="1" applyAlignment="1">
      <alignment textRotation="90"/>
    </xf>
    <xf numFmtId="0" fontId="50" fillId="0" borderId="14" xfId="0" applyFont="1" applyBorder="1" applyAlignment="1">
      <alignment textRotation="90"/>
    </xf>
    <xf numFmtId="164" fontId="50" fillId="0" borderId="12" xfId="42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left" textRotation="90" wrapText="1"/>
    </xf>
    <xf numFmtId="0" fontId="51" fillId="0" borderId="13" xfId="0" applyFont="1" applyBorder="1" applyAlignment="1">
      <alignment textRotation="90" wrapText="1"/>
    </xf>
    <xf numFmtId="0" fontId="51" fillId="0" borderId="14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O2" sqref="O2:O4"/>
    </sheetView>
  </sheetViews>
  <sheetFormatPr defaultColWidth="9.140625" defaultRowHeight="15"/>
  <cols>
    <col min="2" max="2" width="67.00390625" style="0" customWidth="1"/>
    <col min="4" max="4" width="7.7109375" style="0" customWidth="1"/>
    <col min="5" max="5" width="6.8515625" style="0" customWidth="1"/>
    <col min="6" max="6" width="5.8515625" style="0" customWidth="1"/>
    <col min="7" max="7" width="7.140625" style="0" customWidth="1"/>
    <col min="8" max="8" width="7.7109375" style="0" customWidth="1"/>
    <col min="9" max="9" width="6.57421875" style="0" customWidth="1"/>
    <col min="10" max="10" width="7.00390625" style="0" customWidth="1"/>
    <col min="11" max="11" width="6.8515625" style="0" customWidth="1"/>
    <col min="12" max="13" width="6.140625" style="0" customWidth="1"/>
    <col min="14" max="14" width="9.8515625" style="0" customWidth="1"/>
    <col min="15" max="15" width="8.421875" style="0" customWidth="1"/>
  </cols>
  <sheetData>
    <row r="1" spans="1:15" ht="51.75" customHeight="1">
      <c r="A1" s="25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93.75" customHeight="1">
      <c r="A2" s="32" t="s">
        <v>0</v>
      </c>
      <c r="B2" s="27" t="s">
        <v>85</v>
      </c>
      <c r="C2" s="36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55</v>
      </c>
      <c r="I2" s="31" t="s">
        <v>86</v>
      </c>
      <c r="J2" s="31" t="s">
        <v>87</v>
      </c>
      <c r="K2" s="31" t="s">
        <v>88</v>
      </c>
      <c r="L2" s="31" t="s">
        <v>59</v>
      </c>
      <c r="M2" s="31" t="s">
        <v>60</v>
      </c>
      <c r="N2" s="30" t="s">
        <v>74</v>
      </c>
      <c r="O2" s="30" t="s">
        <v>75</v>
      </c>
    </row>
    <row r="3" spans="1:15" ht="15">
      <c r="A3" s="32"/>
      <c r="B3" s="28"/>
      <c r="C3" s="37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5" ht="15">
      <c r="A4" s="32"/>
      <c r="B4" s="29"/>
      <c r="C4" s="38"/>
      <c r="D4" s="31"/>
      <c r="E4" s="31"/>
      <c r="F4" s="31"/>
      <c r="G4" s="31"/>
      <c r="H4" s="31"/>
      <c r="I4" s="31"/>
      <c r="J4" s="31"/>
      <c r="K4" s="31"/>
      <c r="L4" s="31"/>
      <c r="M4" s="31"/>
      <c r="N4" s="30"/>
      <c r="O4" s="30"/>
    </row>
    <row r="5" spans="1:15" ht="31.5" customHeight="1">
      <c r="A5" s="3" t="s">
        <v>7</v>
      </c>
      <c r="B5" s="33" t="s">
        <v>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2"/>
      <c r="O5" s="2"/>
    </row>
    <row r="6" spans="1:15" ht="78" customHeight="1">
      <c r="A6" s="32" t="s">
        <v>9</v>
      </c>
      <c r="B6" s="35" t="s">
        <v>10</v>
      </c>
      <c r="C6" s="4" t="s">
        <v>11</v>
      </c>
      <c r="D6" s="32">
        <v>10</v>
      </c>
      <c r="E6" s="32">
        <v>7</v>
      </c>
      <c r="F6" s="32">
        <v>6</v>
      </c>
      <c r="G6" s="32">
        <v>9</v>
      </c>
      <c r="H6" s="32">
        <v>10</v>
      </c>
      <c r="I6" s="32">
        <v>3</v>
      </c>
      <c r="J6" s="32">
        <v>9</v>
      </c>
      <c r="K6" s="32">
        <v>9</v>
      </c>
      <c r="L6" s="32">
        <v>10</v>
      </c>
      <c r="M6" s="32">
        <v>4</v>
      </c>
      <c r="N6" s="2">
        <f>SUM(D6:M6)</f>
        <v>77</v>
      </c>
      <c r="O6" s="2">
        <f>N6/10</f>
        <v>7.7</v>
      </c>
    </row>
    <row r="7" spans="1:15" ht="31.5">
      <c r="A7" s="32"/>
      <c r="B7" s="35"/>
      <c r="C7" s="4" t="s">
        <v>12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2"/>
      <c r="O7" s="2"/>
    </row>
    <row r="8" spans="1:15" ht="15.75">
      <c r="A8" s="32" t="s">
        <v>13</v>
      </c>
      <c r="B8" s="35" t="s">
        <v>14</v>
      </c>
      <c r="C8" s="4" t="s">
        <v>11</v>
      </c>
      <c r="D8" s="32">
        <v>10</v>
      </c>
      <c r="E8" s="32">
        <v>7</v>
      </c>
      <c r="F8" s="32">
        <v>5</v>
      </c>
      <c r="G8" s="32">
        <v>7</v>
      </c>
      <c r="H8" s="32">
        <v>10</v>
      </c>
      <c r="I8" s="32">
        <v>2</v>
      </c>
      <c r="J8" s="32">
        <v>10</v>
      </c>
      <c r="K8" s="32">
        <v>10</v>
      </c>
      <c r="L8" s="32">
        <v>10</v>
      </c>
      <c r="M8" s="32">
        <v>0</v>
      </c>
      <c r="N8" s="2">
        <f>SUM(D8:M8)</f>
        <v>71</v>
      </c>
      <c r="O8" s="2">
        <f>N8/10</f>
        <v>7.1</v>
      </c>
    </row>
    <row r="9" spans="1:15" ht="31.5">
      <c r="A9" s="32"/>
      <c r="B9" s="35"/>
      <c r="C9" s="4" t="s">
        <v>12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2"/>
      <c r="O9" s="2"/>
    </row>
    <row r="10" spans="1:15" ht="46.5" customHeight="1">
      <c r="A10" s="32" t="s">
        <v>15</v>
      </c>
      <c r="B10" s="35" t="s">
        <v>16</v>
      </c>
      <c r="C10" s="4" t="s">
        <v>11</v>
      </c>
      <c r="D10" s="32">
        <v>10</v>
      </c>
      <c r="E10" s="32">
        <v>4</v>
      </c>
      <c r="F10" s="32">
        <v>4</v>
      </c>
      <c r="G10" s="32">
        <v>10</v>
      </c>
      <c r="H10" s="32">
        <v>10</v>
      </c>
      <c r="I10" s="32">
        <v>4</v>
      </c>
      <c r="J10" s="32">
        <v>7</v>
      </c>
      <c r="K10" s="32">
        <v>7</v>
      </c>
      <c r="L10" s="32">
        <v>10</v>
      </c>
      <c r="M10" s="32">
        <v>0</v>
      </c>
      <c r="N10" s="2">
        <f>SUM(D10:M10)</f>
        <v>66</v>
      </c>
      <c r="O10" s="2">
        <f>N10/10</f>
        <v>6.6</v>
      </c>
    </row>
    <row r="11" spans="1:15" ht="31.5">
      <c r="A11" s="32"/>
      <c r="B11" s="35"/>
      <c r="C11" s="4" t="s">
        <v>12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2"/>
      <c r="O11" s="2"/>
    </row>
    <row r="12" spans="1:15" ht="30.75" customHeight="1">
      <c r="A12" s="32" t="s">
        <v>17</v>
      </c>
      <c r="B12" s="35" t="s">
        <v>18</v>
      </c>
      <c r="C12" s="4" t="s">
        <v>11</v>
      </c>
      <c r="D12" s="32">
        <v>10</v>
      </c>
      <c r="E12" s="32">
        <v>0</v>
      </c>
      <c r="F12" s="32">
        <v>4</v>
      </c>
      <c r="G12" s="32">
        <v>7</v>
      </c>
      <c r="H12" s="32">
        <v>10</v>
      </c>
      <c r="I12" s="32">
        <v>2</v>
      </c>
      <c r="J12" s="32">
        <v>7</v>
      </c>
      <c r="K12" s="32">
        <v>4</v>
      </c>
      <c r="L12" s="32">
        <v>7</v>
      </c>
      <c r="M12" s="32">
        <v>0</v>
      </c>
      <c r="N12" s="2">
        <f>SUM(D12:M12)</f>
        <v>51</v>
      </c>
      <c r="O12" s="2">
        <f>N12/10</f>
        <v>5.1</v>
      </c>
    </row>
    <row r="13" spans="1:15" ht="31.5">
      <c r="A13" s="32"/>
      <c r="B13" s="35"/>
      <c r="C13" s="4" t="s">
        <v>12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2"/>
      <c r="O13" s="2"/>
    </row>
    <row r="14" spans="1:15" ht="15.75">
      <c r="A14" s="4"/>
      <c r="B14" s="5" t="s">
        <v>83</v>
      </c>
      <c r="C14" s="4"/>
      <c r="D14" s="4">
        <f>SUM(D6:D13)</f>
        <v>40</v>
      </c>
      <c r="E14" s="4">
        <f>SUM(E6:E13)</f>
        <v>18</v>
      </c>
      <c r="F14" s="4">
        <f aca="true" t="shared" si="0" ref="F14:M14">SUM(F6:F13)</f>
        <v>19</v>
      </c>
      <c r="G14" s="4">
        <f t="shared" si="0"/>
        <v>33</v>
      </c>
      <c r="H14" s="4">
        <f t="shared" si="0"/>
        <v>40</v>
      </c>
      <c r="I14" s="4">
        <f t="shared" si="0"/>
        <v>11</v>
      </c>
      <c r="J14" s="4">
        <f t="shared" si="0"/>
        <v>33</v>
      </c>
      <c r="K14" s="4">
        <f t="shared" si="0"/>
        <v>30</v>
      </c>
      <c r="L14" s="4">
        <f t="shared" si="0"/>
        <v>37</v>
      </c>
      <c r="M14" s="4">
        <f t="shared" si="0"/>
        <v>4</v>
      </c>
      <c r="N14" s="2">
        <f>SUM(D14:M14)</f>
        <v>265</v>
      </c>
      <c r="O14" s="2">
        <f>N14/10</f>
        <v>26.5</v>
      </c>
    </row>
    <row r="15" spans="1:15" ht="15.75">
      <c r="A15" s="4"/>
      <c r="B15" s="5" t="s">
        <v>84</v>
      </c>
      <c r="C15" s="4"/>
      <c r="D15" s="4">
        <f>IF(D14&lt;8,1,IF(D14&lt;16,2,IF(D14&lt;24,3,IF(D14&lt;32,4,5))))</f>
        <v>5</v>
      </c>
      <c r="E15" s="4">
        <f aca="true" t="shared" si="1" ref="E15:M15">IF(E14&lt;8,1,IF(E14&lt;16,2,IF(E14&lt;24,3,IF(E14&lt;32,4,5))))</f>
        <v>3</v>
      </c>
      <c r="F15" s="4">
        <f t="shared" si="1"/>
        <v>3</v>
      </c>
      <c r="G15" s="4">
        <f t="shared" si="1"/>
        <v>5</v>
      </c>
      <c r="H15" s="4">
        <f t="shared" si="1"/>
        <v>5</v>
      </c>
      <c r="I15" s="4">
        <f t="shared" si="1"/>
        <v>2</v>
      </c>
      <c r="J15" s="4">
        <f t="shared" si="1"/>
        <v>5</v>
      </c>
      <c r="K15" s="4">
        <f t="shared" si="1"/>
        <v>4</v>
      </c>
      <c r="L15" s="4">
        <f t="shared" si="1"/>
        <v>5</v>
      </c>
      <c r="M15" s="4">
        <f t="shared" si="1"/>
        <v>1</v>
      </c>
      <c r="N15" s="2"/>
      <c r="O15" s="2"/>
    </row>
    <row r="16" spans="1:15" ht="31.5" customHeight="1">
      <c r="A16" s="3" t="s">
        <v>19</v>
      </c>
      <c r="B16" s="33" t="s">
        <v>20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"/>
      <c r="O16" s="2"/>
    </row>
    <row r="17" spans="1:15" ht="15.75">
      <c r="A17" s="32" t="s">
        <v>21</v>
      </c>
      <c r="B17" s="35" t="s">
        <v>22</v>
      </c>
      <c r="C17" s="4" t="s">
        <v>23</v>
      </c>
      <c r="D17" s="32">
        <v>9</v>
      </c>
      <c r="E17" s="32">
        <v>3</v>
      </c>
      <c r="F17" s="32">
        <v>8</v>
      </c>
      <c r="G17" s="32">
        <v>9</v>
      </c>
      <c r="H17" s="32">
        <v>9</v>
      </c>
      <c r="I17" s="32">
        <v>6</v>
      </c>
      <c r="J17" s="32">
        <v>9</v>
      </c>
      <c r="K17" s="32">
        <v>6</v>
      </c>
      <c r="L17" s="32">
        <v>10</v>
      </c>
      <c r="M17" s="32">
        <v>7</v>
      </c>
      <c r="N17" s="2">
        <f>SUM(D17:M17)</f>
        <v>76</v>
      </c>
      <c r="O17" s="2">
        <f>N17/10</f>
        <v>7.6</v>
      </c>
    </row>
    <row r="18" spans="1:15" ht="31.5">
      <c r="A18" s="32"/>
      <c r="B18" s="35"/>
      <c r="C18" s="4" t="s">
        <v>12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2"/>
      <c r="O18" s="2"/>
    </row>
    <row r="19" spans="1:15" ht="15.75">
      <c r="A19" s="32" t="s">
        <v>24</v>
      </c>
      <c r="B19" s="35" t="s">
        <v>25</v>
      </c>
      <c r="C19" s="4" t="s">
        <v>23</v>
      </c>
      <c r="D19" s="32">
        <v>9</v>
      </c>
      <c r="E19" s="32">
        <v>7</v>
      </c>
      <c r="F19" s="32">
        <v>7</v>
      </c>
      <c r="G19" s="32">
        <v>9</v>
      </c>
      <c r="H19" s="32">
        <v>9</v>
      </c>
      <c r="I19" s="32">
        <v>9</v>
      </c>
      <c r="J19" s="32">
        <v>9</v>
      </c>
      <c r="K19" s="32">
        <v>10</v>
      </c>
      <c r="L19" s="32">
        <v>7</v>
      </c>
      <c r="M19" s="32">
        <v>10</v>
      </c>
      <c r="N19" s="2">
        <f>SUM(D19:M19)</f>
        <v>86</v>
      </c>
      <c r="O19" s="2">
        <f>N19/10</f>
        <v>8.6</v>
      </c>
    </row>
    <row r="20" spans="1:15" ht="31.5">
      <c r="A20" s="32"/>
      <c r="B20" s="35"/>
      <c r="C20" s="4" t="s">
        <v>12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2"/>
      <c r="O20" s="2"/>
    </row>
    <row r="21" spans="1:15" ht="15.75">
      <c r="A21" s="32" t="s">
        <v>26</v>
      </c>
      <c r="B21" s="35" t="s">
        <v>27</v>
      </c>
      <c r="C21" s="4" t="s">
        <v>23</v>
      </c>
      <c r="D21" s="32">
        <v>5</v>
      </c>
      <c r="E21" s="32">
        <v>0</v>
      </c>
      <c r="F21" s="32">
        <v>0</v>
      </c>
      <c r="G21" s="32">
        <v>0</v>
      </c>
      <c r="H21" s="32">
        <v>10</v>
      </c>
      <c r="I21" s="32">
        <v>0</v>
      </c>
      <c r="J21" s="32">
        <v>8</v>
      </c>
      <c r="K21" s="32">
        <v>0</v>
      </c>
      <c r="L21" s="32">
        <v>6</v>
      </c>
      <c r="M21" s="32">
        <v>5</v>
      </c>
      <c r="N21" s="2">
        <f>SUM(D21:M21)</f>
        <v>34</v>
      </c>
      <c r="O21" s="2">
        <f>N21/10</f>
        <v>3.4</v>
      </c>
    </row>
    <row r="22" spans="1:15" ht="31.5">
      <c r="A22" s="32"/>
      <c r="B22" s="35"/>
      <c r="C22" s="4" t="s">
        <v>12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2"/>
      <c r="O22" s="2"/>
    </row>
    <row r="23" spans="1:15" ht="15.75">
      <c r="A23" s="32" t="s">
        <v>28</v>
      </c>
      <c r="B23" s="35" t="s">
        <v>29</v>
      </c>
      <c r="C23" s="4" t="s">
        <v>23</v>
      </c>
      <c r="D23" s="32">
        <v>0</v>
      </c>
      <c r="E23" s="32">
        <v>0</v>
      </c>
      <c r="F23" s="32">
        <v>0</v>
      </c>
      <c r="G23" s="32">
        <v>0</v>
      </c>
      <c r="H23" s="32">
        <v>9</v>
      </c>
      <c r="I23" s="32">
        <v>2</v>
      </c>
      <c r="J23" s="32">
        <v>8</v>
      </c>
      <c r="K23" s="32">
        <v>2</v>
      </c>
      <c r="L23" s="32">
        <v>10</v>
      </c>
      <c r="M23" s="32">
        <v>9</v>
      </c>
      <c r="N23" s="2">
        <f>SUM(D23:M23)</f>
        <v>40</v>
      </c>
      <c r="O23" s="2">
        <f>N23/10</f>
        <v>4</v>
      </c>
    </row>
    <row r="24" spans="1:15" ht="31.5">
      <c r="A24" s="32"/>
      <c r="B24" s="35"/>
      <c r="C24" s="4" t="s">
        <v>12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</row>
    <row r="25" spans="1:15" ht="62.25" customHeight="1">
      <c r="A25" s="32" t="s">
        <v>30</v>
      </c>
      <c r="B25" s="35" t="s">
        <v>31</v>
      </c>
      <c r="C25" s="4" t="s">
        <v>23</v>
      </c>
      <c r="D25" s="32">
        <v>6</v>
      </c>
      <c r="E25" s="32">
        <v>4</v>
      </c>
      <c r="F25" s="32">
        <v>5</v>
      </c>
      <c r="G25" s="32">
        <v>8</v>
      </c>
      <c r="H25" s="32">
        <v>10</v>
      </c>
      <c r="I25" s="32">
        <v>3</v>
      </c>
      <c r="J25" s="32">
        <v>7</v>
      </c>
      <c r="K25" s="32">
        <v>3</v>
      </c>
      <c r="L25" s="32">
        <v>10</v>
      </c>
      <c r="M25" s="32">
        <v>8</v>
      </c>
      <c r="N25" s="2">
        <f>SUM(D25:M25)</f>
        <v>64</v>
      </c>
      <c r="O25" s="2">
        <f>N25/10</f>
        <v>6.4</v>
      </c>
    </row>
    <row r="26" spans="1:15" ht="31.5">
      <c r="A26" s="32"/>
      <c r="B26" s="35"/>
      <c r="C26" s="4" t="s">
        <v>12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2"/>
      <c r="O26" s="2"/>
    </row>
    <row r="27" spans="1:15" ht="15.75">
      <c r="A27" s="32" t="s">
        <v>32</v>
      </c>
      <c r="B27" s="35" t="s">
        <v>33</v>
      </c>
      <c r="C27" s="4" t="s">
        <v>23</v>
      </c>
      <c r="D27" s="32">
        <v>4</v>
      </c>
      <c r="E27" s="32">
        <v>4</v>
      </c>
      <c r="F27" s="32">
        <v>4</v>
      </c>
      <c r="G27" s="32">
        <v>4</v>
      </c>
      <c r="H27" s="32">
        <v>10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2">
        <f>SUM(D27:M27)</f>
        <v>26</v>
      </c>
      <c r="O27" s="2">
        <f>N27/10</f>
        <v>2.6</v>
      </c>
    </row>
    <row r="28" spans="1:15" ht="31.5">
      <c r="A28" s="32"/>
      <c r="B28" s="35"/>
      <c r="C28" s="4" t="s">
        <v>12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2"/>
      <c r="O28" s="2"/>
    </row>
    <row r="29" spans="1:15" ht="15.75">
      <c r="A29" s="32" t="s">
        <v>34</v>
      </c>
      <c r="B29" s="35" t="s">
        <v>35</v>
      </c>
      <c r="C29" s="4" t="s">
        <v>23</v>
      </c>
      <c r="D29" s="32">
        <v>9</v>
      </c>
      <c r="E29" s="32">
        <v>1</v>
      </c>
      <c r="F29" s="32">
        <v>1</v>
      </c>
      <c r="G29" s="32">
        <v>0</v>
      </c>
      <c r="H29" s="32">
        <v>10</v>
      </c>
      <c r="I29" s="32">
        <v>0</v>
      </c>
      <c r="J29" s="32">
        <v>0</v>
      </c>
      <c r="K29" s="32">
        <v>0</v>
      </c>
      <c r="L29" s="32">
        <v>8</v>
      </c>
      <c r="M29" s="32">
        <v>3</v>
      </c>
      <c r="N29" s="2">
        <f>SUM(D29:M29)</f>
        <v>32</v>
      </c>
      <c r="O29" s="2">
        <f>N29/10</f>
        <v>3.2</v>
      </c>
    </row>
    <row r="30" spans="1:15" ht="31.5">
      <c r="A30" s="32"/>
      <c r="B30" s="35"/>
      <c r="C30" s="4" t="s">
        <v>12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</row>
    <row r="31" spans="1:15" ht="15.75">
      <c r="A31" s="4"/>
      <c r="B31" s="5" t="s">
        <v>81</v>
      </c>
      <c r="C31" s="4"/>
      <c r="D31" s="4">
        <f>SUM(D17:D30)</f>
        <v>42</v>
      </c>
      <c r="E31" s="4">
        <f aca="true" t="shared" si="2" ref="E31:M31">SUM(E17:E30)</f>
        <v>19</v>
      </c>
      <c r="F31" s="4">
        <f t="shared" si="2"/>
        <v>25</v>
      </c>
      <c r="G31" s="4">
        <f t="shared" si="2"/>
        <v>30</v>
      </c>
      <c r="H31" s="4">
        <f t="shared" si="2"/>
        <v>67</v>
      </c>
      <c r="I31" s="4">
        <f t="shared" si="2"/>
        <v>20</v>
      </c>
      <c r="J31" s="4">
        <f t="shared" si="2"/>
        <v>41</v>
      </c>
      <c r="K31" s="4">
        <f t="shared" si="2"/>
        <v>21</v>
      </c>
      <c r="L31" s="4">
        <f t="shared" si="2"/>
        <v>51</v>
      </c>
      <c r="M31" s="4">
        <f t="shared" si="2"/>
        <v>42</v>
      </c>
      <c r="N31" s="2">
        <f>SUM(D31:M31)</f>
        <v>358</v>
      </c>
      <c r="O31" s="2">
        <f>N31/10</f>
        <v>35.8</v>
      </c>
    </row>
    <row r="32" spans="1:15" ht="15.75">
      <c r="A32" s="4"/>
      <c r="B32" s="5" t="s">
        <v>82</v>
      </c>
      <c r="C32" s="4"/>
      <c r="D32" s="4">
        <f>IF(D31&lt;14,1,IF(D31&lt;28,2,IF(D31&lt;42,3,IF(D31&lt;56,4,5))))</f>
        <v>4</v>
      </c>
      <c r="E32" s="4">
        <f aca="true" t="shared" si="3" ref="E32:M32">IF(E31&lt;14,1,IF(E31&lt;28,2,IF(E31&lt;42,3,IF(E31&lt;56,4,5))))</f>
        <v>2</v>
      </c>
      <c r="F32" s="4">
        <f t="shared" si="3"/>
        <v>2</v>
      </c>
      <c r="G32" s="4">
        <f t="shared" si="3"/>
        <v>3</v>
      </c>
      <c r="H32" s="4">
        <f t="shared" si="3"/>
        <v>5</v>
      </c>
      <c r="I32" s="4">
        <f t="shared" si="3"/>
        <v>2</v>
      </c>
      <c r="J32" s="4">
        <f t="shared" si="3"/>
        <v>3</v>
      </c>
      <c r="K32" s="4">
        <f t="shared" si="3"/>
        <v>2</v>
      </c>
      <c r="L32" s="4">
        <f t="shared" si="3"/>
        <v>4</v>
      </c>
      <c r="M32" s="4">
        <f t="shared" si="3"/>
        <v>4</v>
      </c>
      <c r="N32" s="2"/>
      <c r="O32" s="2"/>
    </row>
    <row r="33" spans="1:15" ht="31.5" customHeight="1">
      <c r="A33" s="3" t="s">
        <v>36</v>
      </c>
      <c r="B33" s="33" t="s">
        <v>37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2"/>
      <c r="O33" s="2"/>
    </row>
    <row r="34" spans="1:15" ht="31.5">
      <c r="A34" s="32" t="s">
        <v>38</v>
      </c>
      <c r="B34" s="35" t="s">
        <v>39</v>
      </c>
      <c r="C34" s="4" t="s">
        <v>40</v>
      </c>
      <c r="D34" s="32">
        <v>100</v>
      </c>
      <c r="E34" s="32">
        <v>87</v>
      </c>
      <c r="F34" s="32">
        <v>90</v>
      </c>
      <c r="G34" s="32">
        <v>92</v>
      </c>
      <c r="H34" s="32">
        <v>95</v>
      </c>
      <c r="I34" s="32">
        <v>100</v>
      </c>
      <c r="J34" s="32">
        <v>97</v>
      </c>
      <c r="K34" s="32">
        <v>95</v>
      </c>
      <c r="L34" s="32">
        <v>96</v>
      </c>
      <c r="M34" s="32">
        <v>95</v>
      </c>
      <c r="N34" s="2">
        <f>SUM(D34:M34)</f>
        <v>947</v>
      </c>
      <c r="O34" s="2">
        <f>N34/10</f>
        <v>94.7</v>
      </c>
    </row>
    <row r="35" spans="1:15" ht="31.5">
      <c r="A35" s="32"/>
      <c r="B35" s="35"/>
      <c r="C35" s="4" t="s">
        <v>41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2"/>
      <c r="O35" s="2"/>
    </row>
    <row r="36" spans="1:15" ht="31.5">
      <c r="A36" s="32" t="s">
        <v>42</v>
      </c>
      <c r="B36" s="35" t="s">
        <v>43</v>
      </c>
      <c r="C36" s="4" t="s">
        <v>44</v>
      </c>
      <c r="D36" s="32">
        <v>92</v>
      </c>
      <c r="E36" s="32">
        <v>72</v>
      </c>
      <c r="F36" s="32">
        <v>90</v>
      </c>
      <c r="G36" s="32">
        <v>89</v>
      </c>
      <c r="H36" s="32">
        <v>92</v>
      </c>
      <c r="I36" s="32">
        <v>93</v>
      </c>
      <c r="J36" s="32">
        <v>97</v>
      </c>
      <c r="K36" s="32">
        <v>87</v>
      </c>
      <c r="L36" s="32">
        <v>91</v>
      </c>
      <c r="M36" s="32">
        <v>95</v>
      </c>
      <c r="N36" s="2">
        <f>SUM(D36:M36)</f>
        <v>898</v>
      </c>
      <c r="O36" s="2">
        <f>N36/10</f>
        <v>89.8</v>
      </c>
    </row>
    <row r="37" spans="1:15" ht="31.5">
      <c r="A37" s="32"/>
      <c r="B37" s="35"/>
      <c r="C37" s="4" t="s">
        <v>45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"/>
      <c r="O37" s="2"/>
    </row>
    <row r="38" spans="1:15" ht="15.75">
      <c r="A38" s="4"/>
      <c r="B38" s="5" t="s">
        <v>79</v>
      </c>
      <c r="C38" s="4"/>
      <c r="D38" s="4">
        <f>SUM(D34:D37)</f>
        <v>192</v>
      </c>
      <c r="E38" s="4">
        <f aca="true" t="shared" si="4" ref="E38:M38">SUM(E34:E37)</f>
        <v>159</v>
      </c>
      <c r="F38" s="4">
        <f t="shared" si="4"/>
        <v>180</v>
      </c>
      <c r="G38" s="4">
        <f t="shared" si="4"/>
        <v>181</v>
      </c>
      <c r="H38" s="4">
        <f t="shared" si="4"/>
        <v>187</v>
      </c>
      <c r="I38" s="4">
        <f t="shared" si="4"/>
        <v>193</v>
      </c>
      <c r="J38" s="4">
        <f t="shared" si="4"/>
        <v>194</v>
      </c>
      <c r="K38" s="4">
        <f t="shared" si="4"/>
        <v>182</v>
      </c>
      <c r="L38" s="4">
        <f t="shared" si="4"/>
        <v>187</v>
      </c>
      <c r="M38" s="4">
        <f t="shared" si="4"/>
        <v>190</v>
      </c>
      <c r="N38" s="2">
        <f>SUM(D38:M38)</f>
        <v>1845</v>
      </c>
      <c r="O38" s="2">
        <f>N38/10</f>
        <v>184.5</v>
      </c>
    </row>
    <row r="39" spans="1:15" ht="15.75">
      <c r="A39" s="4"/>
      <c r="B39" s="5" t="s">
        <v>80</v>
      </c>
      <c r="C39" s="4"/>
      <c r="D39" s="4">
        <f>IF(D38&lt;40,1,IF(D38&lt;80,2,IF(D38&lt;120,3,IF(D38&lt;160,4,5))))</f>
        <v>5</v>
      </c>
      <c r="E39" s="4">
        <f aca="true" t="shared" si="5" ref="E39:M39">IF(E38&lt;40,1,IF(E38&lt;80,2,IF(E38&lt;120,3,IF(E38&lt;160,4,5))))</f>
        <v>4</v>
      </c>
      <c r="F39" s="4">
        <f t="shared" si="5"/>
        <v>5</v>
      </c>
      <c r="G39" s="4">
        <f t="shared" si="5"/>
        <v>5</v>
      </c>
      <c r="H39" s="4">
        <f t="shared" si="5"/>
        <v>5</v>
      </c>
      <c r="I39" s="4">
        <f t="shared" si="5"/>
        <v>5</v>
      </c>
      <c r="J39" s="4">
        <f t="shared" si="5"/>
        <v>5</v>
      </c>
      <c r="K39" s="4">
        <f t="shared" si="5"/>
        <v>5</v>
      </c>
      <c r="L39" s="4">
        <f t="shared" si="5"/>
        <v>5</v>
      </c>
      <c r="M39" s="4">
        <f t="shared" si="5"/>
        <v>5</v>
      </c>
      <c r="N39" s="2"/>
      <c r="O39" s="2"/>
    </row>
    <row r="40" spans="1:15" ht="31.5" customHeight="1">
      <c r="A40" s="4" t="s">
        <v>46</v>
      </c>
      <c r="B40" s="33" t="s">
        <v>47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"/>
      <c r="O40" s="2"/>
    </row>
    <row r="41" spans="1:15" ht="31.5">
      <c r="A41" s="32" t="s">
        <v>48</v>
      </c>
      <c r="B41" s="35" t="s">
        <v>49</v>
      </c>
      <c r="C41" s="4" t="s">
        <v>44</v>
      </c>
      <c r="D41" s="32">
        <v>91</v>
      </c>
      <c r="E41" s="32">
        <v>50</v>
      </c>
      <c r="F41" s="32">
        <v>80</v>
      </c>
      <c r="G41" s="32">
        <v>74</v>
      </c>
      <c r="H41" s="32">
        <v>83</v>
      </c>
      <c r="I41" s="32">
        <v>36</v>
      </c>
      <c r="J41" s="32">
        <v>80</v>
      </c>
      <c r="K41" s="32">
        <v>84</v>
      </c>
      <c r="L41" s="32">
        <v>67</v>
      </c>
      <c r="M41" s="32">
        <v>89</v>
      </c>
      <c r="N41" s="2">
        <f>SUM(D41:M41)</f>
        <v>734</v>
      </c>
      <c r="O41" s="2">
        <f>N41/10</f>
        <v>73.4</v>
      </c>
    </row>
    <row r="42" spans="1:15" ht="31.5">
      <c r="A42" s="32"/>
      <c r="B42" s="35"/>
      <c r="C42" s="4" t="s">
        <v>45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2"/>
      <c r="O42" s="2"/>
    </row>
    <row r="43" spans="1:15" ht="31.5">
      <c r="A43" s="32" t="s">
        <v>50</v>
      </c>
      <c r="B43" s="35" t="s">
        <v>51</v>
      </c>
      <c r="C43" s="4" t="s">
        <v>44</v>
      </c>
      <c r="D43" s="32">
        <v>87</v>
      </c>
      <c r="E43" s="32">
        <v>72</v>
      </c>
      <c r="F43" s="32">
        <v>80</v>
      </c>
      <c r="G43" s="32">
        <v>84</v>
      </c>
      <c r="H43" s="32">
        <v>92</v>
      </c>
      <c r="I43" s="32">
        <v>79</v>
      </c>
      <c r="J43" s="32">
        <v>90</v>
      </c>
      <c r="K43" s="32">
        <v>76</v>
      </c>
      <c r="L43" s="32">
        <v>93</v>
      </c>
      <c r="M43" s="32">
        <v>91</v>
      </c>
      <c r="N43" s="2">
        <f>SUM(D43:M43)</f>
        <v>844</v>
      </c>
      <c r="O43" s="2">
        <f>N43/10</f>
        <v>84.4</v>
      </c>
    </row>
    <row r="44" spans="1:15" ht="31.5">
      <c r="A44" s="32"/>
      <c r="B44" s="35"/>
      <c r="C44" s="4" t="s">
        <v>45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2"/>
      <c r="O44" s="2"/>
    </row>
    <row r="45" spans="1:15" ht="31.5">
      <c r="A45" s="32" t="s">
        <v>52</v>
      </c>
      <c r="B45" s="35" t="s">
        <v>53</v>
      </c>
      <c r="C45" s="4" t="s">
        <v>40</v>
      </c>
      <c r="D45" s="32">
        <v>86</v>
      </c>
      <c r="E45" s="32">
        <v>67</v>
      </c>
      <c r="F45" s="32">
        <v>80</v>
      </c>
      <c r="G45" s="32">
        <v>71</v>
      </c>
      <c r="H45" s="32">
        <v>93</v>
      </c>
      <c r="I45" s="32">
        <v>100</v>
      </c>
      <c r="J45" s="32">
        <v>87</v>
      </c>
      <c r="K45" s="32">
        <v>84</v>
      </c>
      <c r="L45" s="32">
        <v>85</v>
      </c>
      <c r="M45" s="32">
        <v>92</v>
      </c>
      <c r="N45" s="2">
        <f>SUM(D45:M45)</f>
        <v>845</v>
      </c>
      <c r="O45" s="2">
        <f>N45/10</f>
        <v>84.5</v>
      </c>
    </row>
    <row r="46" spans="1:15" ht="31.5">
      <c r="A46" s="32"/>
      <c r="B46" s="35"/>
      <c r="C46" s="4" t="s">
        <v>41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"/>
      <c r="O46" s="2"/>
    </row>
    <row r="47" spans="1:15" ht="15.75">
      <c r="A47" s="4"/>
      <c r="B47" s="5" t="s">
        <v>77</v>
      </c>
      <c r="C47" s="4"/>
      <c r="D47" s="4">
        <f>SUM(D41:D46)</f>
        <v>264</v>
      </c>
      <c r="E47" s="4">
        <f aca="true" t="shared" si="6" ref="E47:M47">SUM(E41:E46)</f>
        <v>189</v>
      </c>
      <c r="F47" s="4">
        <f t="shared" si="6"/>
        <v>240</v>
      </c>
      <c r="G47" s="4">
        <f t="shared" si="6"/>
        <v>229</v>
      </c>
      <c r="H47" s="4">
        <f t="shared" si="6"/>
        <v>268</v>
      </c>
      <c r="I47" s="4">
        <f t="shared" si="6"/>
        <v>215</v>
      </c>
      <c r="J47" s="4">
        <f t="shared" si="6"/>
        <v>257</v>
      </c>
      <c r="K47" s="4">
        <f t="shared" si="6"/>
        <v>244</v>
      </c>
      <c r="L47" s="4">
        <f t="shared" si="6"/>
        <v>245</v>
      </c>
      <c r="M47" s="4">
        <f t="shared" si="6"/>
        <v>272</v>
      </c>
      <c r="N47" s="2">
        <f>SUM(D47:M47)</f>
        <v>2423</v>
      </c>
      <c r="O47" s="2">
        <f>N47/10</f>
        <v>242.3</v>
      </c>
    </row>
    <row r="48" spans="1:15" ht="15.75">
      <c r="A48" s="4"/>
      <c r="B48" s="5" t="s">
        <v>76</v>
      </c>
      <c r="C48" s="4"/>
      <c r="D48" s="4">
        <f>IF(D47&lt;60,1,IF(D47&lt;120,2,IF(D47&lt;180,3,IF(D47&lt;240,4,5))))</f>
        <v>5</v>
      </c>
      <c r="E48" s="4">
        <f aca="true" t="shared" si="7" ref="E48:M48">IF(E47&lt;60,1,IF(E47&lt;120,2,IF(E47&lt;180,3,IF(E47&lt;240,4,5))))</f>
        <v>4</v>
      </c>
      <c r="F48" s="4">
        <f t="shared" si="7"/>
        <v>5</v>
      </c>
      <c r="G48" s="4">
        <f t="shared" si="7"/>
        <v>4</v>
      </c>
      <c r="H48" s="4">
        <f t="shared" si="7"/>
        <v>5</v>
      </c>
      <c r="I48" s="4">
        <f t="shared" si="7"/>
        <v>4</v>
      </c>
      <c r="J48" s="4">
        <f t="shared" si="7"/>
        <v>5</v>
      </c>
      <c r="K48" s="4">
        <f t="shared" si="7"/>
        <v>5</v>
      </c>
      <c r="L48" s="4">
        <f t="shared" si="7"/>
        <v>5</v>
      </c>
      <c r="M48" s="4">
        <f t="shared" si="7"/>
        <v>5</v>
      </c>
      <c r="N48" s="2"/>
      <c r="O48" s="2"/>
    </row>
    <row r="49" spans="1:15" ht="15.75">
      <c r="A49" s="3"/>
      <c r="B49" s="6" t="s">
        <v>78</v>
      </c>
      <c r="C49" s="7"/>
      <c r="D49" s="8">
        <f aca="true" t="shared" si="8" ref="D49:M49">D6+D8+D10+D12+D17+D19+D21+D23+D25+D27+D29+D34+D36+D41+D43+D45</f>
        <v>538</v>
      </c>
      <c r="E49" s="8">
        <f t="shared" si="8"/>
        <v>385</v>
      </c>
      <c r="F49" s="8">
        <f t="shared" si="8"/>
        <v>464</v>
      </c>
      <c r="G49" s="8">
        <f t="shared" si="8"/>
        <v>473</v>
      </c>
      <c r="H49" s="8">
        <f t="shared" si="8"/>
        <v>562</v>
      </c>
      <c r="I49" s="8">
        <f t="shared" si="8"/>
        <v>439</v>
      </c>
      <c r="J49" s="8">
        <f t="shared" si="8"/>
        <v>525</v>
      </c>
      <c r="K49" s="8">
        <f t="shared" si="8"/>
        <v>477</v>
      </c>
      <c r="L49" s="8">
        <f t="shared" si="8"/>
        <v>520</v>
      </c>
      <c r="M49" s="8">
        <f t="shared" si="8"/>
        <v>508</v>
      </c>
      <c r="N49" s="2">
        <f>SUM(D49:M49)</f>
        <v>4891</v>
      </c>
      <c r="O49" s="2">
        <f>N49/10</f>
        <v>489.1</v>
      </c>
    </row>
    <row r="50" spans="1:15" ht="15.75">
      <c r="A50" s="3"/>
      <c r="B50" s="6" t="s">
        <v>71</v>
      </c>
      <c r="C50" s="4"/>
      <c r="D50" s="4">
        <f>IF(D49&lt;122,1,IF(D49&lt;224,2,IF(D49&lt;366,3,IF(D49&lt;488,4,5))))</f>
        <v>5</v>
      </c>
      <c r="E50" s="4">
        <f aca="true" t="shared" si="9" ref="E50:M50">IF(E49&lt;122,1,IF(E49&lt;224,2,IF(E49&lt;366,3,IF(E49&lt;488,4,5))))</f>
        <v>4</v>
      </c>
      <c r="F50" s="4">
        <f t="shared" si="9"/>
        <v>4</v>
      </c>
      <c r="G50" s="4">
        <f t="shared" si="9"/>
        <v>4</v>
      </c>
      <c r="H50" s="4">
        <f t="shared" si="9"/>
        <v>5</v>
      </c>
      <c r="I50" s="4">
        <f t="shared" si="9"/>
        <v>4</v>
      </c>
      <c r="J50" s="4">
        <f t="shared" si="9"/>
        <v>5</v>
      </c>
      <c r="K50" s="4">
        <f t="shared" si="9"/>
        <v>4</v>
      </c>
      <c r="L50" s="4">
        <f t="shared" si="9"/>
        <v>5</v>
      </c>
      <c r="M50" s="4">
        <f t="shared" si="9"/>
        <v>5</v>
      </c>
      <c r="N50" s="2"/>
      <c r="O50" s="2"/>
    </row>
    <row r="51" spans="1:15" ht="15.75">
      <c r="A51" s="33"/>
      <c r="B51" s="6" t="s">
        <v>61</v>
      </c>
      <c r="C51" s="34"/>
      <c r="D51" s="31" t="s">
        <v>3</v>
      </c>
      <c r="E51" s="31" t="s">
        <v>4</v>
      </c>
      <c r="F51" s="31" t="s">
        <v>5</v>
      </c>
      <c r="G51" s="31" t="s">
        <v>6</v>
      </c>
      <c r="H51" s="31" t="s">
        <v>55</v>
      </c>
      <c r="I51" s="31" t="s">
        <v>56</v>
      </c>
      <c r="J51" s="31" t="s">
        <v>57</v>
      </c>
      <c r="K51" s="31" t="s">
        <v>58</v>
      </c>
      <c r="L51" s="31"/>
      <c r="M51" s="31"/>
      <c r="N51" s="2"/>
      <c r="O51" s="2"/>
    </row>
    <row r="52" spans="1:15" ht="15.75">
      <c r="A52" s="33"/>
      <c r="B52" s="6" t="s">
        <v>62</v>
      </c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</row>
    <row r="53" spans="1:15" ht="15.75">
      <c r="A53" s="33"/>
      <c r="B53" s="6" t="s">
        <v>63</v>
      </c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</row>
    <row r="54" spans="1:15" ht="15.75">
      <c r="A54" s="33"/>
      <c r="B54" s="6" t="s">
        <v>72</v>
      </c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</row>
    <row r="55" spans="1:15" ht="15.75">
      <c r="A55" s="33"/>
      <c r="B55" s="6" t="s">
        <v>73</v>
      </c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</row>
    <row r="56" spans="4:13" ht="15">
      <c r="D56" s="1">
        <f>D49/610*100</f>
        <v>88.19672131147541</v>
      </c>
      <c r="E56" s="1">
        <f aca="true" t="shared" si="10" ref="E56:M56">E49/610*100</f>
        <v>63.114754098360656</v>
      </c>
      <c r="F56" s="1">
        <f t="shared" si="10"/>
        <v>76.0655737704918</v>
      </c>
      <c r="G56" s="1">
        <f t="shared" si="10"/>
        <v>77.54098360655738</v>
      </c>
      <c r="H56" s="1">
        <f t="shared" si="10"/>
        <v>92.1311475409836</v>
      </c>
      <c r="I56" s="1">
        <f t="shared" si="10"/>
        <v>71.9672131147541</v>
      </c>
      <c r="J56" s="1">
        <f t="shared" si="10"/>
        <v>86.0655737704918</v>
      </c>
      <c r="K56" s="1">
        <f t="shared" si="10"/>
        <v>78.19672131147541</v>
      </c>
      <c r="L56" s="1">
        <f t="shared" si="10"/>
        <v>85.24590163934425</v>
      </c>
      <c r="M56" s="1">
        <f t="shared" si="10"/>
        <v>83.27868852459017</v>
      </c>
    </row>
  </sheetData>
  <sheetProtection password="CC31" sheet="1" objects="1" scenarios="1"/>
  <mergeCells count="224">
    <mergeCell ref="H2:H4"/>
    <mergeCell ref="I2:I4"/>
    <mergeCell ref="J2:J4"/>
    <mergeCell ref="K2:K4"/>
    <mergeCell ref="L2:L4"/>
    <mergeCell ref="M2:M4"/>
    <mergeCell ref="A2:A4"/>
    <mergeCell ref="C2:C4"/>
    <mergeCell ref="D2:D4"/>
    <mergeCell ref="E2:E4"/>
    <mergeCell ref="F2:F4"/>
    <mergeCell ref="G2:G4"/>
    <mergeCell ref="B5:M5"/>
    <mergeCell ref="A6:A7"/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0:A11"/>
    <mergeCell ref="B10:B11"/>
    <mergeCell ref="D10:D11"/>
    <mergeCell ref="E10:E11"/>
    <mergeCell ref="F10:F11"/>
    <mergeCell ref="A17:A18"/>
    <mergeCell ref="B17:B18"/>
    <mergeCell ref="D17:D18"/>
    <mergeCell ref="E17:E18"/>
    <mergeCell ref="F17:F18"/>
    <mergeCell ref="G17:G18"/>
    <mergeCell ref="M10:M11"/>
    <mergeCell ref="A12:A13"/>
    <mergeCell ref="B12:B13"/>
    <mergeCell ref="D12:D13"/>
    <mergeCell ref="E12:E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H17:H18"/>
    <mergeCell ref="I17:I18"/>
    <mergeCell ref="J17:J18"/>
    <mergeCell ref="K17:K18"/>
    <mergeCell ref="L17:L18"/>
    <mergeCell ref="M17:M18"/>
    <mergeCell ref="K12:K13"/>
    <mergeCell ref="L12:L13"/>
    <mergeCell ref="M12:M13"/>
    <mergeCell ref="B16:M16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H25:H26"/>
    <mergeCell ref="I25:I26"/>
    <mergeCell ref="J25:J26"/>
    <mergeCell ref="K25:K26"/>
    <mergeCell ref="L25:L26"/>
    <mergeCell ref="M25:M26"/>
    <mergeCell ref="A25:A26"/>
    <mergeCell ref="B25:B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A27:A28"/>
    <mergeCell ref="B27:B28"/>
    <mergeCell ref="D27:D28"/>
    <mergeCell ref="E27:E28"/>
    <mergeCell ref="F27:F28"/>
    <mergeCell ref="G27:G28"/>
    <mergeCell ref="H29:H30"/>
    <mergeCell ref="I29:I30"/>
    <mergeCell ref="J29:J30"/>
    <mergeCell ref="K29:K30"/>
    <mergeCell ref="L29:L30"/>
    <mergeCell ref="M29:M30"/>
    <mergeCell ref="A29:A30"/>
    <mergeCell ref="B29:B30"/>
    <mergeCell ref="D29:D30"/>
    <mergeCell ref="E29:E30"/>
    <mergeCell ref="F29:F30"/>
    <mergeCell ref="G29:G30"/>
    <mergeCell ref="B33:M33"/>
    <mergeCell ref="A34:A35"/>
    <mergeCell ref="B34:B35"/>
    <mergeCell ref="D34:D35"/>
    <mergeCell ref="E34:E35"/>
    <mergeCell ref="F34:F35"/>
    <mergeCell ref="G34:G35"/>
    <mergeCell ref="H34:H35"/>
    <mergeCell ref="I34:I35"/>
    <mergeCell ref="J34:J35"/>
    <mergeCell ref="J41:J42"/>
    <mergeCell ref="K41:K42"/>
    <mergeCell ref="L41:L42"/>
    <mergeCell ref="M41:M42"/>
    <mergeCell ref="A36:A37"/>
    <mergeCell ref="B36:B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I41:I42"/>
    <mergeCell ref="J45:J46"/>
    <mergeCell ref="A45:A46"/>
    <mergeCell ref="B45:B46"/>
    <mergeCell ref="D45:D46"/>
    <mergeCell ref="E45:E46"/>
    <mergeCell ref="F45:F46"/>
    <mergeCell ref="G45:G46"/>
    <mergeCell ref="A43:A44"/>
    <mergeCell ref="B43:B44"/>
    <mergeCell ref="D43:D44"/>
    <mergeCell ref="E43:E44"/>
    <mergeCell ref="F43:F44"/>
    <mergeCell ref="G43:G44"/>
    <mergeCell ref="A51:A55"/>
    <mergeCell ref="C51:C55"/>
    <mergeCell ref="D51:D55"/>
    <mergeCell ref="E51:E55"/>
    <mergeCell ref="F51:F55"/>
    <mergeCell ref="G51:G55"/>
    <mergeCell ref="H45:H46"/>
    <mergeCell ref="I45:I46"/>
    <mergeCell ref="A41:A42"/>
    <mergeCell ref="B41:B42"/>
    <mergeCell ref="D41:D42"/>
    <mergeCell ref="E41:E42"/>
    <mergeCell ref="F41:F42"/>
    <mergeCell ref="G41:G42"/>
    <mergeCell ref="A1:O1"/>
    <mergeCell ref="B2:B4"/>
    <mergeCell ref="N2:N4"/>
    <mergeCell ref="O2:O4"/>
    <mergeCell ref="H51:H55"/>
    <mergeCell ref="I51:I55"/>
    <mergeCell ref="J51:J55"/>
    <mergeCell ref="K51:K55"/>
    <mergeCell ref="L51:L55"/>
    <mergeCell ref="M51:M55"/>
    <mergeCell ref="K45:K46"/>
    <mergeCell ref="L45:L46"/>
    <mergeCell ref="M45:M46"/>
    <mergeCell ref="K43:K44"/>
    <mergeCell ref="L43:L44"/>
    <mergeCell ref="M43:M44"/>
    <mergeCell ref="H43:H44"/>
    <mergeCell ref="I43:I44"/>
    <mergeCell ref="J43:J44"/>
    <mergeCell ref="B40:M40"/>
    <mergeCell ref="K34:K35"/>
    <mergeCell ref="L34:L35"/>
    <mergeCell ref="M34:M35"/>
    <mergeCell ref="H41:H42"/>
  </mergeCells>
  <conditionalFormatting sqref="D14:D15 E15:M15">
    <cfRule type="colorScale" priority="29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D14:M15">
    <cfRule type="colorScale" priority="28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D31:M31">
    <cfRule type="colorScale" priority="27" dxfId="0">
      <colorScale>
        <cfvo type="num" val="0"/>
        <cfvo type="num" val="35"/>
        <cfvo type="num" val="70"/>
        <color rgb="FFF8696B"/>
        <color rgb="FFFFEB84"/>
        <color rgb="FF63BE7B"/>
      </colorScale>
    </cfRule>
  </conditionalFormatting>
  <conditionalFormatting sqref="D38:M38">
    <cfRule type="colorScale" priority="26" dxfId="0">
      <colorScale>
        <cfvo type="num" val="0"/>
        <cfvo type="num" val="100"/>
        <cfvo type="num" val="100"/>
        <color rgb="FFF8696B"/>
        <color rgb="FFFFEB84"/>
        <color rgb="FF63BE7B"/>
      </colorScale>
    </cfRule>
  </conditionalFormatting>
  <conditionalFormatting sqref="D47:M47">
    <cfRule type="colorScale" priority="25" dxfId="0">
      <colorScale>
        <cfvo type="num" val="0"/>
        <cfvo type="num" val="150"/>
        <cfvo type="num" val="300"/>
        <color rgb="FFF8696B"/>
        <color rgb="FFFFEB84"/>
        <color rgb="FF63BE7B"/>
      </colorScale>
    </cfRule>
  </conditionalFormatting>
  <conditionalFormatting sqref="D49:M49">
    <cfRule type="colorScale" priority="23" dxfId="0">
      <colorScale>
        <cfvo type="num" val="0"/>
        <cfvo type="num" val="305"/>
        <cfvo type="num" val="610"/>
        <color rgb="FFF8696B"/>
        <color rgb="FFFFEB84"/>
        <color rgb="FF63BE7B"/>
      </colorScale>
    </cfRule>
  </conditionalFormatting>
  <conditionalFormatting sqref="D15:M15">
    <cfRule type="colorScale" priority="22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D32:M32">
    <cfRule type="colorScale" priority="18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21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D32:M32">
    <cfRule type="colorScale" priority="20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D32:M32">
    <cfRule type="colorScale" priority="19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D39:M39">
    <cfRule type="colorScale" priority="13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14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17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D39:M39">
    <cfRule type="colorScale" priority="16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D39:M39">
    <cfRule type="colorScale" priority="15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D32:M32">
    <cfRule type="colorScale" priority="12" dxfId="0">
      <colorScale>
        <cfvo type="num" val="0"/>
        <cfvo type="num" val="3"/>
        <cfvo type="num" val="5"/>
        <color rgb="FFF8696B"/>
        <color rgb="FFFFEB84"/>
        <color rgb="FF63BE7B"/>
      </colorScale>
    </cfRule>
  </conditionalFormatting>
  <conditionalFormatting sqref="D48:M48">
    <cfRule type="colorScale" priority="1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7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8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11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D48:M48">
    <cfRule type="colorScale" priority="10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D48:M48">
    <cfRule type="colorScale" priority="9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C50:M50">
    <cfRule type="colorScale" priority="2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3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6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C50:M50">
    <cfRule type="colorScale" priority="5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C50:M50">
    <cfRule type="colorScale" priority="4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85" zoomScaleNormal="85" zoomScalePageLayoutView="0" workbookViewId="0" topLeftCell="A1">
      <selection activeCell="E17" sqref="E17"/>
    </sheetView>
  </sheetViews>
  <sheetFormatPr defaultColWidth="9.140625" defaultRowHeight="15"/>
  <cols>
    <col min="2" max="2" width="71.421875" style="0" customWidth="1"/>
    <col min="15" max="15" width="8.00390625" style="0" customWidth="1"/>
    <col min="16" max="16" width="8.7109375" style="0" customWidth="1"/>
    <col min="18" max="18" width="9.140625" style="15" customWidth="1"/>
  </cols>
  <sheetData>
    <row r="1" spans="1:13" ht="68.25" customHeight="1">
      <c r="A1" s="39" t="s">
        <v>105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ht="15" customHeight="1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O2" s="2"/>
      <c r="P2" s="2"/>
    </row>
    <row r="3" spans="1:16" ht="15.75" customHeight="1" hidden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O3" s="2"/>
      <c r="P3" s="2"/>
    </row>
    <row r="4" spans="1:16" ht="13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O4" s="2"/>
      <c r="P4" s="2"/>
    </row>
    <row r="5" spans="1:20" ht="15" customHeight="1">
      <c r="A5" s="32" t="s">
        <v>0</v>
      </c>
      <c r="B5" s="42" t="s">
        <v>1</v>
      </c>
      <c r="C5" s="32" t="s">
        <v>2</v>
      </c>
      <c r="D5" s="31" t="s">
        <v>90</v>
      </c>
      <c r="E5" s="31" t="s">
        <v>91</v>
      </c>
      <c r="F5" s="31" t="s">
        <v>92</v>
      </c>
      <c r="G5" s="31" t="s">
        <v>93</v>
      </c>
      <c r="H5" s="31" t="s">
        <v>94</v>
      </c>
      <c r="I5" s="31" t="s">
        <v>95</v>
      </c>
      <c r="J5" s="31" t="s">
        <v>96</v>
      </c>
      <c r="K5" s="31" t="s">
        <v>97</v>
      </c>
      <c r="L5" s="31" t="s">
        <v>98</v>
      </c>
      <c r="M5" s="31" t="s">
        <v>99</v>
      </c>
      <c r="N5" s="31" t="s">
        <v>100</v>
      </c>
      <c r="O5" s="51" t="s">
        <v>101</v>
      </c>
      <c r="P5" s="48" t="s">
        <v>102</v>
      </c>
      <c r="Q5" s="52" t="s">
        <v>103</v>
      </c>
      <c r="R5" s="30" t="s">
        <v>104</v>
      </c>
      <c r="S5" s="30" t="s">
        <v>74</v>
      </c>
      <c r="T5" s="30" t="s">
        <v>75</v>
      </c>
    </row>
    <row r="6" spans="1:20" ht="15" customHeight="1">
      <c r="A6" s="32"/>
      <c r="B6" s="28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49"/>
      <c r="P6" s="49"/>
      <c r="Q6" s="53"/>
      <c r="R6" s="30"/>
      <c r="S6" s="30"/>
      <c r="T6" s="30"/>
    </row>
    <row r="7" spans="1:20" ht="79.5" customHeight="1">
      <c r="A7" s="32"/>
      <c r="B7" s="29"/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50"/>
      <c r="P7" s="50"/>
      <c r="Q7" s="54"/>
      <c r="R7" s="30"/>
      <c r="S7" s="30"/>
      <c r="T7" s="30"/>
    </row>
    <row r="8" spans="1:20" ht="56.25" customHeight="1">
      <c r="A8" s="3" t="s">
        <v>7</v>
      </c>
      <c r="B8" s="43" t="s">
        <v>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O8" s="2"/>
      <c r="P8" s="2"/>
      <c r="Q8" s="2"/>
      <c r="R8" s="16"/>
      <c r="S8" s="2"/>
      <c r="T8" s="16"/>
    </row>
    <row r="9" spans="1:20" ht="15.75" customHeight="1">
      <c r="A9" s="44" t="s">
        <v>9</v>
      </c>
      <c r="B9" s="46" t="s">
        <v>10</v>
      </c>
      <c r="C9" s="4" t="s">
        <v>11</v>
      </c>
      <c r="D9" s="44">
        <v>9</v>
      </c>
      <c r="E9" s="44">
        <v>9</v>
      </c>
      <c r="F9" s="44">
        <v>8</v>
      </c>
      <c r="G9" s="44">
        <v>9</v>
      </c>
      <c r="H9" s="44">
        <v>9</v>
      </c>
      <c r="I9" s="44">
        <v>9</v>
      </c>
      <c r="J9" s="44">
        <v>8</v>
      </c>
      <c r="K9" s="44">
        <v>9</v>
      </c>
      <c r="L9" s="44">
        <v>9</v>
      </c>
      <c r="M9" s="44">
        <v>10</v>
      </c>
      <c r="N9" s="44">
        <v>10</v>
      </c>
      <c r="O9" s="44">
        <v>9</v>
      </c>
      <c r="P9" s="44">
        <v>10</v>
      </c>
      <c r="Q9" s="44">
        <v>9</v>
      </c>
      <c r="R9" s="44">
        <v>9</v>
      </c>
      <c r="S9" s="2">
        <f>SUM(D9:R9)</f>
        <v>136</v>
      </c>
      <c r="T9" s="16">
        <f>AVERAGE(D9:R10)</f>
        <v>9.066666666666666</v>
      </c>
    </row>
    <row r="10" spans="1:20" ht="98.25" customHeight="1">
      <c r="A10" s="45"/>
      <c r="B10" s="47"/>
      <c r="C10" s="4" t="s">
        <v>12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2"/>
      <c r="T10" s="16"/>
    </row>
    <row r="11" spans="1:20" ht="15.75" customHeight="1">
      <c r="A11" s="44" t="s">
        <v>13</v>
      </c>
      <c r="B11" s="46" t="s">
        <v>14</v>
      </c>
      <c r="C11" s="4" t="s">
        <v>11</v>
      </c>
      <c r="D11" s="44">
        <v>8</v>
      </c>
      <c r="E11" s="44">
        <v>10</v>
      </c>
      <c r="F11" s="44">
        <v>7</v>
      </c>
      <c r="G11" s="44">
        <v>9</v>
      </c>
      <c r="H11" s="44">
        <v>10</v>
      </c>
      <c r="I11" s="44">
        <v>8</v>
      </c>
      <c r="J11" s="44">
        <v>7</v>
      </c>
      <c r="K11" s="44">
        <v>8</v>
      </c>
      <c r="L11" s="44">
        <v>8</v>
      </c>
      <c r="M11" s="44">
        <v>10</v>
      </c>
      <c r="N11" s="44">
        <v>10</v>
      </c>
      <c r="O11" s="44">
        <v>10</v>
      </c>
      <c r="P11" s="44">
        <v>10</v>
      </c>
      <c r="Q11" s="44">
        <v>8</v>
      </c>
      <c r="R11" s="44">
        <v>8</v>
      </c>
      <c r="S11" s="2">
        <f>SUM(D11:R11)</f>
        <v>131</v>
      </c>
      <c r="T11" s="16">
        <f>AVERAGE(D11:R12)</f>
        <v>8.733333333333333</v>
      </c>
    </row>
    <row r="12" spans="1:20" ht="31.5">
      <c r="A12" s="45"/>
      <c r="B12" s="47"/>
      <c r="C12" s="4" t="s">
        <v>12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2">
        <f>SUM(L12:R12)</f>
        <v>0</v>
      </c>
      <c r="T12" s="16"/>
    </row>
    <row r="13" spans="1:20" ht="15.75" customHeight="1">
      <c r="A13" s="44" t="s">
        <v>15</v>
      </c>
      <c r="B13" s="46" t="s">
        <v>16</v>
      </c>
      <c r="C13" s="4" t="s">
        <v>11</v>
      </c>
      <c r="D13" s="44">
        <v>8</v>
      </c>
      <c r="E13" s="44">
        <v>8</v>
      </c>
      <c r="F13" s="44">
        <v>8</v>
      </c>
      <c r="G13" s="44">
        <v>9</v>
      </c>
      <c r="H13" s="44">
        <v>8</v>
      </c>
      <c r="I13" s="44">
        <v>8</v>
      </c>
      <c r="J13" s="44">
        <v>8</v>
      </c>
      <c r="K13" s="44">
        <v>8</v>
      </c>
      <c r="L13" s="44">
        <v>8</v>
      </c>
      <c r="M13" s="44">
        <v>10</v>
      </c>
      <c r="N13" s="44">
        <v>10</v>
      </c>
      <c r="O13" s="44">
        <v>8</v>
      </c>
      <c r="P13" s="44">
        <v>10</v>
      </c>
      <c r="Q13" s="44">
        <v>8</v>
      </c>
      <c r="R13" s="44">
        <v>9</v>
      </c>
      <c r="S13" s="2">
        <f>SUM(D13:R13)</f>
        <v>128</v>
      </c>
      <c r="T13" s="16">
        <f>AVERAGE(D13:R14)</f>
        <v>8.533333333333333</v>
      </c>
    </row>
    <row r="14" spans="1:20" ht="53.25" customHeight="1">
      <c r="A14" s="45"/>
      <c r="B14" s="47"/>
      <c r="C14" s="4" t="s">
        <v>12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2">
        <f>SUM(L14:R14)</f>
        <v>0</v>
      </c>
      <c r="T14" s="16"/>
    </row>
    <row r="15" spans="1:20" ht="15.75" customHeight="1">
      <c r="A15" s="44" t="s">
        <v>17</v>
      </c>
      <c r="B15" s="46" t="s">
        <v>18</v>
      </c>
      <c r="C15" s="4" t="s">
        <v>11</v>
      </c>
      <c r="D15" s="44">
        <v>7</v>
      </c>
      <c r="E15" s="44">
        <v>7</v>
      </c>
      <c r="F15" s="44">
        <v>8</v>
      </c>
      <c r="G15" s="44">
        <v>9</v>
      </c>
      <c r="H15" s="44">
        <v>7</v>
      </c>
      <c r="I15" s="44">
        <v>8</v>
      </c>
      <c r="J15" s="44">
        <v>7</v>
      </c>
      <c r="K15" s="44">
        <v>8</v>
      </c>
      <c r="L15" s="44">
        <v>8</v>
      </c>
      <c r="M15" s="44">
        <v>10</v>
      </c>
      <c r="N15" s="44">
        <v>10</v>
      </c>
      <c r="O15" s="44">
        <v>8</v>
      </c>
      <c r="P15" s="44">
        <v>10</v>
      </c>
      <c r="Q15" s="44">
        <v>8</v>
      </c>
      <c r="R15" s="44">
        <v>9</v>
      </c>
      <c r="S15" s="2">
        <f>SUM(D15:R15)</f>
        <v>124</v>
      </c>
      <c r="T15" s="16">
        <f>AVERAGE(D15:R16)</f>
        <v>8.266666666666667</v>
      </c>
    </row>
    <row r="16" spans="1:20" ht="48" customHeight="1">
      <c r="A16" s="45"/>
      <c r="B16" s="47"/>
      <c r="C16" s="4" t="s">
        <v>12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2">
        <f>SUM(L16:R16)</f>
        <v>0</v>
      </c>
      <c r="T16" s="16"/>
    </row>
    <row r="17" spans="1:20" ht="19.5" customHeight="1">
      <c r="A17" s="4"/>
      <c r="B17" s="5" t="s">
        <v>65</v>
      </c>
      <c r="C17" s="4"/>
      <c r="D17" s="20">
        <f aca="true" t="shared" si="0" ref="D17:R17">SUM(D9:D16)</f>
        <v>32</v>
      </c>
      <c r="E17" s="20">
        <f t="shared" si="0"/>
        <v>34</v>
      </c>
      <c r="F17" s="20">
        <f t="shared" si="0"/>
        <v>31</v>
      </c>
      <c r="G17" s="20">
        <f t="shared" si="0"/>
        <v>36</v>
      </c>
      <c r="H17" s="20">
        <f t="shared" si="0"/>
        <v>34</v>
      </c>
      <c r="I17" s="20">
        <f t="shared" si="0"/>
        <v>33</v>
      </c>
      <c r="J17" s="20">
        <f t="shared" si="0"/>
        <v>30</v>
      </c>
      <c r="K17" s="20">
        <f t="shared" si="0"/>
        <v>33</v>
      </c>
      <c r="L17" s="20">
        <f t="shared" si="0"/>
        <v>33</v>
      </c>
      <c r="M17" s="20">
        <f t="shared" si="0"/>
        <v>40</v>
      </c>
      <c r="N17" s="20">
        <f t="shared" si="0"/>
        <v>40</v>
      </c>
      <c r="O17" s="20">
        <f t="shared" si="0"/>
        <v>35</v>
      </c>
      <c r="P17" s="20">
        <f t="shared" si="0"/>
        <v>40</v>
      </c>
      <c r="Q17" s="20">
        <f t="shared" si="0"/>
        <v>33</v>
      </c>
      <c r="R17" s="20">
        <f t="shared" si="0"/>
        <v>35</v>
      </c>
      <c r="S17" s="2">
        <f>SUM(D17:R17)</f>
        <v>519</v>
      </c>
      <c r="T17" s="16">
        <f>AVERAGE(D17:R18)</f>
        <v>18.8</v>
      </c>
    </row>
    <row r="18" spans="1:20" ht="18" customHeight="1">
      <c r="A18" s="4"/>
      <c r="B18" s="5" t="s">
        <v>69</v>
      </c>
      <c r="C18" s="4"/>
      <c r="D18" s="17">
        <f>IF(D17&lt;14,1,IF(D17&lt;28,2,IF(D17&lt;42,3,IF(D17&lt;56,4,5))))</f>
        <v>3</v>
      </c>
      <c r="E18" s="17">
        <f aca="true" t="shared" si="1" ref="E18:R18">IF(E17&lt;14,1,IF(E17&lt;28,2,IF(E17&lt;42,3,IF(E17&lt;56,4,5))))</f>
        <v>3</v>
      </c>
      <c r="F18" s="17">
        <f t="shared" si="1"/>
        <v>3</v>
      </c>
      <c r="G18" s="17">
        <f t="shared" si="1"/>
        <v>3</v>
      </c>
      <c r="H18" s="17">
        <f t="shared" si="1"/>
        <v>3</v>
      </c>
      <c r="I18" s="24">
        <f t="shared" si="1"/>
        <v>3</v>
      </c>
      <c r="J18" s="24">
        <f t="shared" si="1"/>
        <v>3</v>
      </c>
      <c r="K18" s="17">
        <f t="shared" si="1"/>
        <v>3</v>
      </c>
      <c r="L18" s="17">
        <f t="shared" si="1"/>
        <v>3</v>
      </c>
      <c r="M18" s="17">
        <f t="shared" si="1"/>
        <v>3</v>
      </c>
      <c r="N18" s="17">
        <f t="shared" si="1"/>
        <v>3</v>
      </c>
      <c r="O18" s="17">
        <f t="shared" si="1"/>
        <v>3</v>
      </c>
      <c r="P18" s="17">
        <f t="shared" si="1"/>
        <v>3</v>
      </c>
      <c r="Q18" s="17">
        <f t="shared" si="1"/>
        <v>3</v>
      </c>
      <c r="R18" s="24">
        <f t="shared" si="1"/>
        <v>3</v>
      </c>
      <c r="S18" s="2">
        <f>SUM(D18:R18)</f>
        <v>45</v>
      </c>
      <c r="T18" s="16">
        <f>AVERAGE(D18:R19)</f>
        <v>3</v>
      </c>
    </row>
    <row r="19" spans="1:20" ht="42.75" customHeight="1">
      <c r="A19" s="3" t="s">
        <v>19</v>
      </c>
      <c r="B19" s="43" t="s">
        <v>20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9"/>
      <c r="O19" s="2"/>
      <c r="P19" s="2"/>
      <c r="Q19" s="2"/>
      <c r="R19" s="16"/>
      <c r="S19" s="2"/>
      <c r="T19" s="16"/>
    </row>
    <row r="20" spans="1:20" ht="15.75" customHeight="1">
      <c r="A20" s="32" t="s">
        <v>21</v>
      </c>
      <c r="B20" s="35" t="s">
        <v>22</v>
      </c>
      <c r="C20" s="4" t="s">
        <v>23</v>
      </c>
      <c r="D20" s="32">
        <v>5</v>
      </c>
      <c r="E20" s="32">
        <v>6</v>
      </c>
      <c r="F20" s="32">
        <v>5</v>
      </c>
      <c r="G20" s="32">
        <v>8</v>
      </c>
      <c r="H20" s="32">
        <v>7</v>
      </c>
      <c r="I20" s="32">
        <v>7</v>
      </c>
      <c r="J20" s="32">
        <v>6</v>
      </c>
      <c r="K20" s="32">
        <v>5</v>
      </c>
      <c r="L20" s="32">
        <v>7</v>
      </c>
      <c r="M20" s="32">
        <v>8</v>
      </c>
      <c r="N20" s="32">
        <v>9</v>
      </c>
      <c r="O20" s="32">
        <v>8</v>
      </c>
      <c r="P20" s="44">
        <v>8</v>
      </c>
      <c r="Q20" s="44">
        <v>6</v>
      </c>
      <c r="R20" s="44">
        <v>9</v>
      </c>
      <c r="S20" s="2">
        <f>SUM(D20:R20)</f>
        <v>104</v>
      </c>
      <c r="T20" s="16">
        <f>AVERAGE(D20:R21)</f>
        <v>6.933333333333334</v>
      </c>
    </row>
    <row r="21" spans="1:20" ht="15.75" customHeight="1">
      <c r="A21" s="32"/>
      <c r="B21" s="35"/>
      <c r="C21" s="4" t="s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2">
        <f>SUM(D21:P21)</f>
        <v>0</v>
      </c>
      <c r="T21" s="16">
        <f>AVERAGE(D21:R22)</f>
        <v>9.2</v>
      </c>
    </row>
    <row r="22" spans="1:20" ht="15.75">
      <c r="A22" s="32" t="s">
        <v>24</v>
      </c>
      <c r="B22" s="35" t="s">
        <v>25</v>
      </c>
      <c r="C22" s="4" t="s">
        <v>23</v>
      </c>
      <c r="D22" s="32">
        <v>9</v>
      </c>
      <c r="E22" s="32">
        <v>9</v>
      </c>
      <c r="F22" s="32">
        <v>8</v>
      </c>
      <c r="G22" s="32">
        <v>10</v>
      </c>
      <c r="H22" s="32">
        <v>8</v>
      </c>
      <c r="I22" s="32">
        <v>10</v>
      </c>
      <c r="J22" s="32">
        <v>9</v>
      </c>
      <c r="K22" s="32">
        <v>10</v>
      </c>
      <c r="L22" s="32">
        <v>10</v>
      </c>
      <c r="M22" s="32">
        <v>10</v>
      </c>
      <c r="N22" s="32">
        <v>10</v>
      </c>
      <c r="O22" s="32">
        <v>9</v>
      </c>
      <c r="P22" s="44">
        <v>10</v>
      </c>
      <c r="Q22" s="44">
        <v>8</v>
      </c>
      <c r="R22" s="44">
        <v>8</v>
      </c>
      <c r="S22" s="2">
        <f>SUM(D22:R22)</f>
        <v>138</v>
      </c>
      <c r="T22" s="16">
        <f>AVERAGE(D22:R23)</f>
        <v>9.2</v>
      </c>
    </row>
    <row r="23" spans="1:20" ht="12.75" customHeight="1">
      <c r="A23" s="32"/>
      <c r="B23" s="35"/>
      <c r="C23" s="4" t="s">
        <v>12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45"/>
      <c r="Q23" s="45"/>
      <c r="R23" s="45"/>
      <c r="S23" s="2">
        <f>SUM(F23:R23)</f>
        <v>0</v>
      </c>
      <c r="T23" s="16">
        <f>AVERAGE(D23:R24)</f>
        <v>6.8</v>
      </c>
    </row>
    <row r="24" spans="1:20" ht="15.75">
      <c r="A24" s="32" t="s">
        <v>26</v>
      </c>
      <c r="B24" s="35" t="s">
        <v>27</v>
      </c>
      <c r="C24" s="4" t="s">
        <v>23</v>
      </c>
      <c r="D24" s="32">
        <v>5</v>
      </c>
      <c r="E24" s="32">
        <v>5</v>
      </c>
      <c r="F24" s="32">
        <v>6</v>
      </c>
      <c r="G24" s="32">
        <v>5</v>
      </c>
      <c r="H24" s="32">
        <v>5</v>
      </c>
      <c r="I24" s="32">
        <v>5</v>
      </c>
      <c r="J24" s="32">
        <v>7</v>
      </c>
      <c r="K24" s="32">
        <v>8</v>
      </c>
      <c r="L24" s="32">
        <v>8</v>
      </c>
      <c r="M24" s="32">
        <v>7</v>
      </c>
      <c r="N24" s="32">
        <v>9</v>
      </c>
      <c r="O24" s="32">
        <v>8</v>
      </c>
      <c r="P24" s="44">
        <v>10</v>
      </c>
      <c r="Q24" s="44">
        <v>7</v>
      </c>
      <c r="R24" s="44">
        <v>7</v>
      </c>
      <c r="S24" s="2">
        <f>SUM(D24:R24)</f>
        <v>102</v>
      </c>
      <c r="T24" s="16">
        <f>AVERAGE(D24:R25)</f>
        <v>6.8</v>
      </c>
    </row>
    <row r="25" spans="1:20" ht="15.75" customHeight="1">
      <c r="A25" s="32"/>
      <c r="B25" s="35"/>
      <c r="C25" s="4" t="s">
        <v>12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45"/>
      <c r="Q25" s="45"/>
      <c r="R25" s="45"/>
      <c r="S25" s="2">
        <f>SUM(F25:R25)</f>
        <v>0</v>
      </c>
      <c r="T25" s="16">
        <f>AVERAGE(F25:R26)</f>
        <v>6.6923076923076925</v>
      </c>
    </row>
    <row r="26" spans="1:20" ht="15.75">
      <c r="A26" s="32" t="s">
        <v>28</v>
      </c>
      <c r="B26" s="35" t="s">
        <v>29</v>
      </c>
      <c r="C26" s="4" t="s">
        <v>23</v>
      </c>
      <c r="D26" s="32">
        <v>6</v>
      </c>
      <c r="E26" s="32">
        <v>6</v>
      </c>
      <c r="F26" s="32">
        <v>6</v>
      </c>
      <c r="G26" s="32">
        <v>4</v>
      </c>
      <c r="H26" s="32">
        <v>7</v>
      </c>
      <c r="I26" s="32">
        <v>4</v>
      </c>
      <c r="J26" s="32">
        <v>7</v>
      </c>
      <c r="K26" s="32">
        <v>5</v>
      </c>
      <c r="L26" s="32">
        <v>8</v>
      </c>
      <c r="M26" s="32">
        <v>7</v>
      </c>
      <c r="N26" s="32">
        <v>9</v>
      </c>
      <c r="O26" s="32">
        <v>7</v>
      </c>
      <c r="P26" s="44">
        <v>8</v>
      </c>
      <c r="Q26" s="44">
        <v>8</v>
      </c>
      <c r="R26" s="44">
        <v>7</v>
      </c>
      <c r="S26" s="2">
        <f>SUM(D26:R26)</f>
        <v>99</v>
      </c>
      <c r="T26" s="16">
        <f>AVERAGE(D26:R27)</f>
        <v>6.6</v>
      </c>
    </row>
    <row r="27" spans="1:20" ht="16.5" customHeight="1">
      <c r="A27" s="32"/>
      <c r="B27" s="35"/>
      <c r="C27" s="4" t="s">
        <v>12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45"/>
      <c r="Q27" s="45"/>
      <c r="R27" s="45"/>
      <c r="S27" s="2">
        <f>SUM(F27:R27)</f>
        <v>0</v>
      </c>
      <c r="T27" s="16">
        <f>AVERAGE(D27:R28)</f>
        <v>5.666666666666667</v>
      </c>
    </row>
    <row r="28" spans="1:20" ht="33" customHeight="1">
      <c r="A28" s="32" t="s">
        <v>30</v>
      </c>
      <c r="B28" s="35" t="s">
        <v>31</v>
      </c>
      <c r="C28" s="4" t="s">
        <v>23</v>
      </c>
      <c r="D28" s="32">
        <v>8</v>
      </c>
      <c r="E28" s="32">
        <v>4</v>
      </c>
      <c r="F28" s="32">
        <v>7</v>
      </c>
      <c r="G28" s="32">
        <v>5</v>
      </c>
      <c r="H28" s="32">
        <v>4</v>
      </c>
      <c r="I28" s="32">
        <v>4</v>
      </c>
      <c r="J28" s="32">
        <v>5</v>
      </c>
      <c r="K28" s="32">
        <v>8</v>
      </c>
      <c r="L28" s="32">
        <v>4</v>
      </c>
      <c r="M28" s="32">
        <v>4</v>
      </c>
      <c r="N28" s="32">
        <v>8</v>
      </c>
      <c r="O28" s="32">
        <v>5</v>
      </c>
      <c r="P28" s="44">
        <v>8</v>
      </c>
      <c r="Q28" s="44">
        <v>5</v>
      </c>
      <c r="R28" s="44">
        <v>6</v>
      </c>
      <c r="S28" s="2">
        <f>SUM(D28:R28)</f>
        <v>85</v>
      </c>
      <c r="T28" s="16">
        <f>AVERAGE(D28:R29)</f>
        <v>5.666666666666667</v>
      </c>
    </row>
    <row r="29" spans="1:20" ht="42" customHeight="1">
      <c r="A29" s="32"/>
      <c r="B29" s="35"/>
      <c r="C29" s="4" t="s">
        <v>12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/>
      <c r="R29" s="45"/>
      <c r="S29" s="2">
        <f>SUM(F29:R29)</f>
        <v>0</v>
      </c>
      <c r="T29" s="16">
        <f>AVERAGE(D29:R30)</f>
        <v>6.133333333333334</v>
      </c>
    </row>
    <row r="30" spans="1:20" ht="19.5" customHeight="1">
      <c r="A30" s="32" t="s">
        <v>32</v>
      </c>
      <c r="B30" s="35" t="s">
        <v>33</v>
      </c>
      <c r="C30" s="4" t="s">
        <v>23</v>
      </c>
      <c r="D30" s="32">
        <v>4</v>
      </c>
      <c r="E30" s="32">
        <v>5</v>
      </c>
      <c r="F30" s="32">
        <v>6</v>
      </c>
      <c r="G30" s="32">
        <v>4</v>
      </c>
      <c r="H30" s="32">
        <v>6</v>
      </c>
      <c r="I30" s="32">
        <v>8</v>
      </c>
      <c r="J30" s="32">
        <v>5</v>
      </c>
      <c r="K30" s="32">
        <v>5</v>
      </c>
      <c r="L30" s="32">
        <v>5</v>
      </c>
      <c r="M30" s="32">
        <v>4</v>
      </c>
      <c r="N30" s="32">
        <v>8</v>
      </c>
      <c r="O30" s="32">
        <v>8</v>
      </c>
      <c r="P30" s="44">
        <v>10</v>
      </c>
      <c r="Q30" s="44">
        <v>8</v>
      </c>
      <c r="R30" s="44">
        <v>6</v>
      </c>
      <c r="S30" s="2">
        <f>SUM(D30:R30)</f>
        <v>92</v>
      </c>
      <c r="T30" s="16">
        <f>AVERAGE(D30:R31)</f>
        <v>6.133333333333334</v>
      </c>
    </row>
    <row r="31" spans="1:20" ht="17.25" customHeight="1">
      <c r="A31" s="32"/>
      <c r="B31" s="35"/>
      <c r="C31" s="4" t="s">
        <v>12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45"/>
      <c r="Q31" s="45"/>
      <c r="R31" s="45"/>
      <c r="S31" s="2">
        <f>SUM(F31:R31)</f>
        <v>0</v>
      </c>
      <c r="T31" s="16">
        <f>AVERAGE(F31:R32)</f>
        <v>5.846153846153846</v>
      </c>
    </row>
    <row r="32" spans="1:20" ht="15.75">
      <c r="A32" s="32" t="s">
        <v>34</v>
      </c>
      <c r="B32" s="35" t="s">
        <v>35</v>
      </c>
      <c r="C32" s="4" t="s">
        <v>23</v>
      </c>
      <c r="D32" s="32">
        <v>6</v>
      </c>
      <c r="E32" s="32">
        <v>4</v>
      </c>
      <c r="F32" s="32">
        <v>5</v>
      </c>
      <c r="G32" s="32">
        <v>4</v>
      </c>
      <c r="H32" s="32">
        <v>4</v>
      </c>
      <c r="I32" s="32">
        <v>4</v>
      </c>
      <c r="J32" s="32">
        <v>5</v>
      </c>
      <c r="K32" s="32">
        <v>5</v>
      </c>
      <c r="L32" s="32">
        <v>5</v>
      </c>
      <c r="M32" s="32">
        <v>5</v>
      </c>
      <c r="N32" s="32">
        <v>9</v>
      </c>
      <c r="O32" s="32">
        <v>5</v>
      </c>
      <c r="P32" s="44">
        <v>8</v>
      </c>
      <c r="Q32" s="44">
        <v>10</v>
      </c>
      <c r="R32" s="44">
        <v>7</v>
      </c>
      <c r="S32" s="2">
        <f>SUM(D32:R32)</f>
        <v>86</v>
      </c>
      <c r="T32" s="16">
        <f>AVERAGE(D32:R33)</f>
        <v>5.733333333333333</v>
      </c>
    </row>
    <row r="33" spans="1:20" ht="15.75" customHeight="1">
      <c r="A33" s="32"/>
      <c r="B33" s="35"/>
      <c r="C33" s="4" t="s">
        <v>12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45"/>
      <c r="Q33" s="45"/>
      <c r="R33" s="45"/>
      <c r="S33" s="2">
        <f>SUM(D33:R33)</f>
        <v>0</v>
      </c>
      <c r="T33" s="16">
        <f>AVERAGE(D33:R34)</f>
        <v>47.06666666666667</v>
      </c>
    </row>
    <row r="34" spans="1:20" ht="21" customHeight="1">
      <c r="A34" s="4"/>
      <c r="B34" s="22" t="s">
        <v>106</v>
      </c>
      <c r="C34" s="4"/>
      <c r="D34" s="4">
        <f>SUM(D20:D33)</f>
        <v>43</v>
      </c>
      <c r="E34" s="4">
        <f aca="true" t="shared" si="2" ref="E34:R34">SUM(E20:E33)</f>
        <v>39</v>
      </c>
      <c r="F34" s="4">
        <f t="shared" si="2"/>
        <v>43</v>
      </c>
      <c r="G34" s="4">
        <f t="shared" si="2"/>
        <v>40</v>
      </c>
      <c r="H34" s="4">
        <f t="shared" si="2"/>
        <v>41</v>
      </c>
      <c r="I34" s="4">
        <f t="shared" si="2"/>
        <v>42</v>
      </c>
      <c r="J34" s="4">
        <f t="shared" si="2"/>
        <v>44</v>
      </c>
      <c r="K34" s="4">
        <f t="shared" si="2"/>
        <v>46</v>
      </c>
      <c r="L34" s="4">
        <f t="shared" si="2"/>
        <v>47</v>
      </c>
      <c r="M34" s="4">
        <f t="shared" si="2"/>
        <v>45</v>
      </c>
      <c r="N34" s="24">
        <f t="shared" si="2"/>
        <v>62</v>
      </c>
      <c r="O34" s="9">
        <f t="shared" si="2"/>
        <v>50</v>
      </c>
      <c r="P34" s="9">
        <f t="shared" si="2"/>
        <v>62</v>
      </c>
      <c r="Q34" s="13">
        <f t="shared" si="2"/>
        <v>52</v>
      </c>
      <c r="R34" s="17">
        <f t="shared" si="2"/>
        <v>50</v>
      </c>
      <c r="S34" s="2">
        <f>SUM(D34:R34)</f>
        <v>706</v>
      </c>
      <c r="T34" s="16">
        <f>AVERAGE(D34:R35)</f>
        <v>25.5</v>
      </c>
    </row>
    <row r="35" spans="1:20" ht="18" customHeight="1">
      <c r="A35" s="4"/>
      <c r="B35" s="5" t="s">
        <v>68</v>
      </c>
      <c r="C35" s="4"/>
      <c r="D35" s="4">
        <f>IF(D34&lt;14,1,IF(D34&lt;28,2,IF(D34&lt;42,3,IF(D34&lt;56,4,5))))</f>
        <v>4</v>
      </c>
      <c r="E35" s="4">
        <f aca="true" t="shared" si="3" ref="E35:R35">IF(E34&lt;14,1,IF(E34&lt;28,2,IF(E34&lt;42,3,IF(E34&lt;56,4,5))))</f>
        <v>3</v>
      </c>
      <c r="F35" s="4">
        <f t="shared" si="3"/>
        <v>4</v>
      </c>
      <c r="G35" s="4">
        <f t="shared" si="3"/>
        <v>3</v>
      </c>
      <c r="H35" s="4">
        <f t="shared" si="3"/>
        <v>3</v>
      </c>
      <c r="I35" s="4">
        <f t="shared" si="3"/>
        <v>4</v>
      </c>
      <c r="J35" s="4">
        <f t="shared" si="3"/>
        <v>4</v>
      </c>
      <c r="K35" s="4">
        <f t="shared" si="3"/>
        <v>4</v>
      </c>
      <c r="L35" s="4">
        <f t="shared" si="3"/>
        <v>4</v>
      </c>
      <c r="M35" s="4">
        <f t="shared" si="3"/>
        <v>4</v>
      </c>
      <c r="N35" s="12">
        <f t="shared" si="3"/>
        <v>5</v>
      </c>
      <c r="O35" s="12">
        <f t="shared" si="3"/>
        <v>4</v>
      </c>
      <c r="P35" s="12">
        <f t="shared" si="3"/>
        <v>5</v>
      </c>
      <c r="Q35" s="13">
        <f t="shared" si="3"/>
        <v>4</v>
      </c>
      <c r="R35" s="23">
        <f t="shared" si="3"/>
        <v>4</v>
      </c>
      <c r="S35" s="2">
        <f>SUM(D35:R35)</f>
        <v>59</v>
      </c>
      <c r="T35" s="16">
        <f>AVERAGE(D35:R36)</f>
        <v>3.933333333333333</v>
      </c>
    </row>
    <row r="36" spans="1:20" ht="36.75" customHeight="1">
      <c r="A36" s="3" t="s">
        <v>36</v>
      </c>
      <c r="B36" s="43" t="s">
        <v>37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O36" s="2"/>
      <c r="P36" s="2"/>
      <c r="Q36" s="2"/>
      <c r="R36" s="16"/>
      <c r="S36" s="2"/>
      <c r="T36" s="16"/>
    </row>
    <row r="37" spans="1:20" ht="31.5">
      <c r="A37" s="32" t="s">
        <v>38</v>
      </c>
      <c r="B37" s="35" t="s">
        <v>39</v>
      </c>
      <c r="C37" s="4" t="s">
        <v>40</v>
      </c>
      <c r="D37" s="32">
        <v>88</v>
      </c>
      <c r="E37" s="32">
        <v>87</v>
      </c>
      <c r="F37" s="32">
        <v>90</v>
      </c>
      <c r="G37" s="32">
        <v>100</v>
      </c>
      <c r="H37" s="32">
        <v>83</v>
      </c>
      <c r="I37" s="32">
        <v>90</v>
      </c>
      <c r="J37" s="32">
        <v>88</v>
      </c>
      <c r="K37" s="32">
        <v>100</v>
      </c>
      <c r="L37" s="32">
        <v>88</v>
      </c>
      <c r="M37" s="32">
        <v>100</v>
      </c>
      <c r="N37" s="32">
        <v>100</v>
      </c>
      <c r="O37" s="32">
        <v>92</v>
      </c>
      <c r="P37" s="44">
        <v>100</v>
      </c>
      <c r="Q37" s="44">
        <v>96</v>
      </c>
      <c r="R37" s="44">
        <v>76</v>
      </c>
      <c r="S37" s="2">
        <f>SUM(D37:R37)</f>
        <v>1378</v>
      </c>
      <c r="T37" s="16">
        <f>AVERAGE(F37:R38)</f>
        <v>92.53846153846153</v>
      </c>
    </row>
    <row r="38" spans="1:20" ht="17.25" customHeight="1">
      <c r="A38" s="32"/>
      <c r="B38" s="35"/>
      <c r="C38" s="4" t="s">
        <v>41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45"/>
      <c r="Q38" s="45"/>
      <c r="R38" s="45"/>
      <c r="S38" s="2">
        <f>SUM(F38:R38)</f>
        <v>0</v>
      </c>
      <c r="T38" s="16">
        <f>AVERAGE(D38:R39)</f>
        <v>93.13333333333334</v>
      </c>
    </row>
    <row r="39" spans="1:20" ht="31.5">
      <c r="A39" s="32" t="s">
        <v>42</v>
      </c>
      <c r="B39" s="35" t="s">
        <v>43</v>
      </c>
      <c r="C39" s="4" t="s">
        <v>44</v>
      </c>
      <c r="D39" s="32">
        <v>77</v>
      </c>
      <c r="E39" s="32">
        <v>70</v>
      </c>
      <c r="F39" s="32">
        <v>83</v>
      </c>
      <c r="G39" s="32">
        <v>100</v>
      </c>
      <c r="H39" s="32">
        <v>100</v>
      </c>
      <c r="I39" s="32">
        <v>100</v>
      </c>
      <c r="J39" s="32">
        <v>100</v>
      </c>
      <c r="K39" s="32">
        <v>100</v>
      </c>
      <c r="L39" s="32">
        <v>88</v>
      </c>
      <c r="M39" s="32">
        <v>100</v>
      </c>
      <c r="N39" s="32">
        <v>100</v>
      </c>
      <c r="O39" s="32">
        <v>92</v>
      </c>
      <c r="P39" s="44">
        <v>100</v>
      </c>
      <c r="Q39" s="44">
        <v>96</v>
      </c>
      <c r="R39" s="44">
        <v>91</v>
      </c>
      <c r="S39" s="2">
        <f>SUM(D39:R39)</f>
        <v>1397</v>
      </c>
      <c r="T39" s="16">
        <f>AVERAGE(D39:R40)</f>
        <v>93.13333333333334</v>
      </c>
    </row>
    <row r="40" spans="1:20" ht="11.25" customHeight="1">
      <c r="A40" s="32"/>
      <c r="B40" s="35"/>
      <c r="C40" s="4" t="s">
        <v>45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45"/>
      <c r="Q40" s="45"/>
      <c r="R40" s="45"/>
      <c r="S40" s="2">
        <f>SUM(F40:R40)</f>
        <v>0</v>
      </c>
      <c r="T40" s="16">
        <f>AVERAGE(D40:R41)</f>
        <v>185</v>
      </c>
    </row>
    <row r="41" spans="1:20" ht="22.5" customHeight="1">
      <c r="A41" s="4"/>
      <c r="B41" s="22" t="s">
        <v>107</v>
      </c>
      <c r="C41" s="4"/>
      <c r="D41" s="14">
        <f aca="true" t="shared" si="4" ref="D41:M41">SUM(D37:D40)</f>
        <v>165</v>
      </c>
      <c r="E41" s="14">
        <f t="shared" si="4"/>
        <v>157</v>
      </c>
      <c r="F41" s="14">
        <f t="shared" si="4"/>
        <v>173</v>
      </c>
      <c r="G41" s="14">
        <f t="shared" si="4"/>
        <v>200</v>
      </c>
      <c r="H41" s="14">
        <f t="shared" si="4"/>
        <v>183</v>
      </c>
      <c r="I41" s="14">
        <f t="shared" si="4"/>
        <v>190</v>
      </c>
      <c r="J41" s="14">
        <f t="shared" si="4"/>
        <v>188</v>
      </c>
      <c r="K41" s="14">
        <f t="shared" si="4"/>
        <v>200</v>
      </c>
      <c r="L41" s="14">
        <f t="shared" si="4"/>
        <v>176</v>
      </c>
      <c r="M41" s="14">
        <f t="shared" si="4"/>
        <v>200</v>
      </c>
      <c r="N41" s="21">
        <f>SUM(N37:N40)</f>
        <v>200</v>
      </c>
      <c r="O41" s="9">
        <f>SUM(O37:O40)</f>
        <v>184</v>
      </c>
      <c r="P41" s="14">
        <f>SUM(P37:P40)</f>
        <v>200</v>
      </c>
      <c r="Q41" s="14">
        <f>SUM(Q37:Q40)</f>
        <v>192</v>
      </c>
      <c r="R41" s="17">
        <f>SUM(R37:R40)</f>
        <v>167</v>
      </c>
      <c r="S41" s="2">
        <f>SUM(D41:R41)</f>
        <v>2775</v>
      </c>
      <c r="T41" s="16">
        <f>AVERAGE(D41:R42)</f>
        <v>94.96666666666667</v>
      </c>
    </row>
    <row r="42" spans="1:20" ht="20.25" customHeight="1">
      <c r="A42" s="4"/>
      <c r="B42" s="5" t="s">
        <v>67</v>
      </c>
      <c r="C42" s="4"/>
      <c r="D42" s="4">
        <f>IF(D41&lt;40,1,IF(D41&lt;80,2,IF(D41&lt;120,3,IF(D41&lt;160,4,5))))</f>
        <v>5</v>
      </c>
      <c r="E42" s="4">
        <f aca="true" t="shared" si="5" ref="E42:R42">IF(E41&lt;40,1,IF(E41&lt;80,2,IF(E41&lt;120,3,IF(E41&lt;160,4,5))))</f>
        <v>4</v>
      </c>
      <c r="F42" s="4">
        <f t="shared" si="5"/>
        <v>5</v>
      </c>
      <c r="G42" s="4">
        <f t="shared" si="5"/>
        <v>5</v>
      </c>
      <c r="H42" s="4">
        <f t="shared" si="5"/>
        <v>5</v>
      </c>
      <c r="I42" s="4">
        <f t="shared" si="5"/>
        <v>5</v>
      </c>
      <c r="J42" s="4">
        <f t="shared" si="5"/>
        <v>5</v>
      </c>
      <c r="K42" s="4">
        <f t="shared" si="5"/>
        <v>5</v>
      </c>
      <c r="L42" s="4">
        <f t="shared" si="5"/>
        <v>5</v>
      </c>
      <c r="M42" s="4">
        <f t="shared" si="5"/>
        <v>5</v>
      </c>
      <c r="N42" s="12">
        <f t="shared" si="5"/>
        <v>5</v>
      </c>
      <c r="O42" s="12">
        <f t="shared" si="5"/>
        <v>5</v>
      </c>
      <c r="P42" s="12">
        <f t="shared" si="5"/>
        <v>5</v>
      </c>
      <c r="Q42" s="13">
        <f t="shared" si="5"/>
        <v>5</v>
      </c>
      <c r="R42" s="17">
        <f t="shared" si="5"/>
        <v>5</v>
      </c>
      <c r="S42" s="2">
        <f>SUM(D42:R42)</f>
        <v>74</v>
      </c>
      <c r="T42" s="16">
        <f>AVERAGE(D42:R43)</f>
        <v>4.933333333333334</v>
      </c>
    </row>
    <row r="43" spans="1:20" ht="47.25" customHeight="1">
      <c r="A43" s="4" t="s">
        <v>46</v>
      </c>
      <c r="B43" s="43" t="s">
        <v>47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O43" s="2"/>
      <c r="P43" s="2"/>
      <c r="Q43" s="2"/>
      <c r="R43" s="16"/>
      <c r="S43" s="2"/>
      <c r="T43" s="16"/>
    </row>
    <row r="44" spans="1:20" ht="21.75" customHeight="1">
      <c r="A44" s="32" t="s">
        <v>48</v>
      </c>
      <c r="B44" s="35" t="s">
        <v>49</v>
      </c>
      <c r="C44" s="4" t="s">
        <v>44</v>
      </c>
      <c r="D44" s="32">
        <v>70</v>
      </c>
      <c r="E44" s="32">
        <v>90</v>
      </c>
      <c r="F44" s="32">
        <v>73</v>
      </c>
      <c r="G44" s="32">
        <v>100</v>
      </c>
      <c r="H44" s="32">
        <v>65</v>
      </c>
      <c r="I44" s="32">
        <v>85</v>
      </c>
      <c r="J44" s="32">
        <v>66</v>
      </c>
      <c r="K44" s="32">
        <v>100</v>
      </c>
      <c r="L44" s="32">
        <v>66</v>
      </c>
      <c r="M44" s="32">
        <v>90</v>
      </c>
      <c r="N44" s="32">
        <v>80</v>
      </c>
      <c r="O44" s="32">
        <v>84</v>
      </c>
      <c r="P44" s="32">
        <v>81</v>
      </c>
      <c r="Q44" s="44">
        <v>69</v>
      </c>
      <c r="R44" s="44">
        <v>82</v>
      </c>
      <c r="S44" s="2">
        <f>SUM(D44:R44)</f>
        <v>1201</v>
      </c>
      <c r="T44" s="16">
        <f aca="true" t="shared" si="6" ref="T44:T53">AVERAGE(D44:R45)</f>
        <v>80.06666666666666</v>
      </c>
    </row>
    <row r="45" spans="1:20" ht="20.25" customHeight="1">
      <c r="A45" s="32"/>
      <c r="B45" s="35"/>
      <c r="C45" s="4" t="s">
        <v>45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5"/>
      <c r="R45" s="45"/>
      <c r="S45" s="2">
        <f>SUM(D45:R45)</f>
        <v>0</v>
      </c>
      <c r="T45" s="16">
        <f t="shared" si="6"/>
        <v>89.8</v>
      </c>
    </row>
    <row r="46" spans="1:20" ht="15.75" customHeight="1">
      <c r="A46" s="32" t="s">
        <v>50</v>
      </c>
      <c r="B46" s="35" t="s">
        <v>51</v>
      </c>
      <c r="C46" s="4" t="s">
        <v>44</v>
      </c>
      <c r="D46" s="32">
        <v>82</v>
      </c>
      <c r="E46" s="32">
        <v>73</v>
      </c>
      <c r="F46" s="32">
        <v>75</v>
      </c>
      <c r="G46" s="32">
        <v>100</v>
      </c>
      <c r="H46" s="32">
        <v>83</v>
      </c>
      <c r="I46" s="32">
        <v>95</v>
      </c>
      <c r="J46" s="32">
        <v>100</v>
      </c>
      <c r="K46" s="32">
        <v>90</v>
      </c>
      <c r="L46" s="32">
        <v>80</v>
      </c>
      <c r="M46" s="32">
        <v>100</v>
      </c>
      <c r="N46" s="32">
        <v>100</v>
      </c>
      <c r="O46" s="32">
        <v>88</v>
      </c>
      <c r="P46" s="32">
        <v>100</v>
      </c>
      <c r="Q46" s="44">
        <v>96</v>
      </c>
      <c r="R46" s="44">
        <v>85</v>
      </c>
      <c r="S46" s="2">
        <f>SUM(D46:R46)</f>
        <v>1347</v>
      </c>
      <c r="T46" s="16">
        <f t="shared" si="6"/>
        <v>89.8</v>
      </c>
    </row>
    <row r="47" spans="1:20" ht="21.75" customHeight="1">
      <c r="A47" s="32"/>
      <c r="B47" s="35"/>
      <c r="C47" s="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45"/>
      <c r="R47" s="45"/>
      <c r="S47" s="2">
        <f>SUM(F47:R47)</f>
        <v>0</v>
      </c>
      <c r="T47" s="16">
        <f t="shared" si="6"/>
        <v>89.93333333333334</v>
      </c>
    </row>
    <row r="48" spans="1:20" ht="18.75" customHeight="1">
      <c r="A48" s="32" t="s">
        <v>52</v>
      </c>
      <c r="B48" s="35" t="s">
        <v>53</v>
      </c>
      <c r="C48" s="4" t="s">
        <v>40</v>
      </c>
      <c r="D48" s="32">
        <v>74</v>
      </c>
      <c r="E48" s="32">
        <v>70</v>
      </c>
      <c r="F48" s="32">
        <v>83</v>
      </c>
      <c r="G48" s="32">
        <v>100</v>
      </c>
      <c r="H48" s="32">
        <v>66</v>
      </c>
      <c r="I48" s="32">
        <v>100</v>
      </c>
      <c r="J48" s="32">
        <v>100</v>
      </c>
      <c r="K48" s="32">
        <v>100</v>
      </c>
      <c r="L48" s="32">
        <v>69</v>
      </c>
      <c r="M48" s="32">
        <v>100</v>
      </c>
      <c r="N48" s="32">
        <v>100</v>
      </c>
      <c r="O48" s="32">
        <v>100</v>
      </c>
      <c r="P48" s="32">
        <v>100</v>
      </c>
      <c r="Q48" s="44">
        <v>96</v>
      </c>
      <c r="R48" s="44">
        <v>91</v>
      </c>
      <c r="S48" s="2">
        <f>SUM(D48:R48)</f>
        <v>1349</v>
      </c>
      <c r="T48" s="16">
        <f t="shared" si="6"/>
        <v>89.93333333333334</v>
      </c>
    </row>
    <row r="49" spans="1:20" ht="21" customHeight="1">
      <c r="A49" s="32"/>
      <c r="B49" s="35"/>
      <c r="C49" s="4" t="s">
        <v>41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45"/>
      <c r="R49" s="45"/>
      <c r="S49" s="2">
        <f>SUM(F49:R49)</f>
        <v>0</v>
      </c>
      <c r="T49" s="16">
        <f t="shared" si="6"/>
        <v>259.8</v>
      </c>
    </row>
    <row r="50" spans="1:20" ht="22.5" customHeight="1">
      <c r="A50" s="4"/>
      <c r="B50" s="22" t="s">
        <v>108</v>
      </c>
      <c r="C50" s="4"/>
      <c r="D50" s="10">
        <f>SUM(D44:D49)</f>
        <v>226</v>
      </c>
      <c r="E50" s="10">
        <f aca="true" t="shared" si="7" ref="E50:M50">SUM(E44:E49)</f>
        <v>233</v>
      </c>
      <c r="F50" s="10">
        <f t="shared" si="7"/>
        <v>231</v>
      </c>
      <c r="G50" s="10">
        <f t="shared" si="7"/>
        <v>300</v>
      </c>
      <c r="H50" s="10">
        <f t="shared" si="7"/>
        <v>214</v>
      </c>
      <c r="I50" s="10">
        <f t="shared" si="7"/>
        <v>280</v>
      </c>
      <c r="J50" s="10">
        <f t="shared" si="7"/>
        <v>266</v>
      </c>
      <c r="K50" s="10">
        <f t="shared" si="7"/>
        <v>290</v>
      </c>
      <c r="L50" s="10">
        <f t="shared" si="7"/>
        <v>215</v>
      </c>
      <c r="M50" s="10">
        <f t="shared" si="7"/>
        <v>290</v>
      </c>
      <c r="N50" s="11">
        <f>SUM(N44:N49)</f>
        <v>280</v>
      </c>
      <c r="O50" s="11">
        <f>SUM(O44:O49)</f>
        <v>272</v>
      </c>
      <c r="P50" s="11">
        <f>SUM(P44:P49)</f>
        <v>281</v>
      </c>
      <c r="Q50" s="13">
        <f>SUM(Q44:Q49)</f>
        <v>261</v>
      </c>
      <c r="R50" s="17">
        <f>SUM(R44:R49)</f>
        <v>258</v>
      </c>
      <c r="S50" s="2">
        <f>SUM(D50:R50)</f>
        <v>3897</v>
      </c>
      <c r="T50" s="16">
        <f t="shared" si="6"/>
        <v>132.23333333333332</v>
      </c>
    </row>
    <row r="51" spans="1:20" ht="22.5" customHeight="1">
      <c r="A51" s="4"/>
      <c r="B51" s="5" t="s">
        <v>70</v>
      </c>
      <c r="C51" s="4"/>
      <c r="D51" s="10">
        <f>IF(D50&lt;60,1,IF(D50&lt;120,2,IF(D50&lt;180,3,IF(D50&lt;240,4,5))))</f>
        <v>4</v>
      </c>
      <c r="E51" s="10">
        <f aca="true" t="shared" si="8" ref="E51:M51">IF(E50&lt;60,1,IF(E50&lt;120,2,IF(E50&lt;180,3,IF(E50&lt;240,4,5))))</f>
        <v>4</v>
      </c>
      <c r="F51" s="10">
        <f t="shared" si="8"/>
        <v>4</v>
      </c>
      <c r="G51" s="10">
        <f t="shared" si="8"/>
        <v>5</v>
      </c>
      <c r="H51" s="10">
        <f t="shared" si="8"/>
        <v>4</v>
      </c>
      <c r="I51" s="19">
        <f t="shared" si="8"/>
        <v>5</v>
      </c>
      <c r="J51" s="10">
        <f t="shared" si="8"/>
        <v>5</v>
      </c>
      <c r="K51" s="10">
        <f t="shared" si="8"/>
        <v>5</v>
      </c>
      <c r="L51" s="10">
        <f t="shared" si="8"/>
        <v>4</v>
      </c>
      <c r="M51" s="10">
        <f t="shared" si="8"/>
        <v>5</v>
      </c>
      <c r="N51" s="11">
        <f>IF(N50&lt;60,1,IF(N50&lt;120,2,IF(N50&lt;180,3,IF(N50&lt;240,4,5))))</f>
        <v>5</v>
      </c>
      <c r="O51" s="11">
        <f>IF(O50&lt;60,1,IF(O50&lt;120,2,IF(O50&lt;180,3,IF(O50&lt;240,4,5))))</f>
        <v>5</v>
      </c>
      <c r="P51" s="11">
        <f>IF(P50&lt;60,1,IF(P50&lt;120,2,IF(P50&lt;180,3,IF(P50&lt;240,4,5))))</f>
        <v>5</v>
      </c>
      <c r="Q51" s="13">
        <f>IF(Q50&lt;60,1,IF(Q50&lt;120,2,IF(Q50&lt;180,3,IF(Q50&lt;240,4,5))))</f>
        <v>5</v>
      </c>
      <c r="R51" s="17">
        <f>IF(R50&lt;60,1,IF(R50&lt;120,2,IF(R50&lt;180,3,IF(R50&lt;240,4,5))))</f>
        <v>5</v>
      </c>
      <c r="S51" s="2">
        <f>SUM(D51:R51)</f>
        <v>70</v>
      </c>
      <c r="T51" s="16">
        <f t="shared" si="6"/>
        <v>265.56666666666666</v>
      </c>
    </row>
    <row r="52" spans="1:20" ht="21" customHeight="1">
      <c r="A52" s="3"/>
      <c r="B52" s="6" t="s">
        <v>54</v>
      </c>
      <c r="C52" s="7"/>
      <c r="D52" s="8">
        <f aca="true" t="shared" si="9" ref="D52:M52">D9+D11+D13+D15+D20+D22+D24+D26+D28+D30+D32+D37+D39+D44+D46+D48</f>
        <v>466</v>
      </c>
      <c r="E52" s="8">
        <f t="shared" si="9"/>
        <v>463</v>
      </c>
      <c r="F52" s="8">
        <f t="shared" si="9"/>
        <v>478</v>
      </c>
      <c r="G52" s="8">
        <f t="shared" si="9"/>
        <v>576</v>
      </c>
      <c r="H52" s="18">
        <f t="shared" si="9"/>
        <v>472</v>
      </c>
      <c r="I52" s="8">
        <f t="shared" si="9"/>
        <v>545</v>
      </c>
      <c r="J52" s="8">
        <f t="shared" si="9"/>
        <v>528</v>
      </c>
      <c r="K52" s="8">
        <f t="shared" si="9"/>
        <v>569</v>
      </c>
      <c r="L52" s="8">
        <f t="shared" si="9"/>
        <v>471</v>
      </c>
      <c r="M52" s="8">
        <f t="shared" si="9"/>
        <v>575</v>
      </c>
      <c r="N52" s="8">
        <f>N9+N11+N13+N15+N20+N22+N24+N26+N28+N30+N32+N37+N39+N44+N46+N48</f>
        <v>582</v>
      </c>
      <c r="O52" s="8">
        <f>O9+O11+O13+O15+O20+O22+O24+O26+O28+O30+O32+O37+O39+O44+O46+O48</f>
        <v>541</v>
      </c>
      <c r="P52" s="8">
        <f>P9+P11+P13+P15+P20+P22+P24+P26+P28+P30+P32+P37+P39+P44+P46+P48</f>
        <v>583</v>
      </c>
      <c r="Q52" s="8">
        <f>Q9+Q11+Q13+Q15+Q20+Q22+Q24+Q26+Q28+Q30+Q32+Q37+Q39+Q44+Q46+Q48</f>
        <v>538</v>
      </c>
      <c r="R52" s="8">
        <f>R9+R11+R13+R15+R20+R22+R24+R26+R28+R30+R32+R37+R39+R44+R46+R48</f>
        <v>510</v>
      </c>
      <c r="S52" s="2">
        <f>SUM(D52:R52)</f>
        <v>7897</v>
      </c>
      <c r="T52" s="16">
        <f t="shared" si="6"/>
        <v>265.56666666666666</v>
      </c>
    </row>
    <row r="53" spans="1:20" ht="24.75" customHeight="1">
      <c r="A53" s="3"/>
      <c r="B53" s="6" t="s">
        <v>71</v>
      </c>
      <c r="C53" s="4"/>
      <c r="D53" s="10">
        <f>IF(D52&lt;122,1,IF(D52&lt;224,2,IF(D52&lt;366,3,IF(D52&lt;488,4,5))))</f>
        <v>4</v>
      </c>
      <c r="E53" s="10">
        <f aca="true" t="shared" si="10" ref="E53:M53">IF(E52&lt;122,1,IF(E52&lt;224,2,IF(E52&lt;366,3,IF(E52&lt;488,4,5))))</f>
        <v>4</v>
      </c>
      <c r="F53" s="10">
        <f t="shared" si="10"/>
        <v>4</v>
      </c>
      <c r="G53" s="10">
        <f t="shared" si="10"/>
        <v>5</v>
      </c>
      <c r="H53" s="10">
        <f t="shared" si="10"/>
        <v>4</v>
      </c>
      <c r="I53" s="10">
        <f t="shared" si="10"/>
        <v>5</v>
      </c>
      <c r="J53" s="10">
        <f t="shared" si="10"/>
        <v>5</v>
      </c>
      <c r="K53" s="10">
        <f t="shared" si="10"/>
        <v>5</v>
      </c>
      <c r="L53" s="10">
        <f t="shared" si="10"/>
        <v>4</v>
      </c>
      <c r="M53" s="10">
        <f t="shared" si="10"/>
        <v>5</v>
      </c>
      <c r="N53" s="11">
        <f>IF(N52&lt;122,1,IF(N52&lt;224,2,IF(N52&lt;366,3,IF(N52&lt;488,4,5))))</f>
        <v>5</v>
      </c>
      <c r="O53" s="11">
        <f>IF(O52&lt;122,1,IF(O52&lt;224,2,IF(O52&lt;366,3,IF(O52&lt;488,4,5))))</f>
        <v>5</v>
      </c>
      <c r="P53" s="11">
        <f>IF(P52&lt;122,1,IF(P52&lt;224,2,IF(P52&lt;366,3,IF(P52&lt;488,4,5))))</f>
        <v>5</v>
      </c>
      <c r="Q53" s="13">
        <f>IF(Q52&lt;122,1,IF(Q52&lt;224,2,IF(Q52&lt;366,3,IF(Q52&lt;488,4,5))))</f>
        <v>5</v>
      </c>
      <c r="R53" s="17">
        <f>IF(R52&lt;122,1,IF(R52&lt;224,2,IF(R52&lt;366,3,IF(R52&lt;488,4,5))))</f>
        <v>5</v>
      </c>
      <c r="S53" s="2">
        <f>SUM(D53:R53)</f>
        <v>70</v>
      </c>
      <c r="T53" s="16">
        <f t="shared" si="6"/>
        <v>4.666666666666667</v>
      </c>
    </row>
    <row r="54" spans="1:20" ht="24" customHeight="1">
      <c r="A54" s="33"/>
      <c r="B54" s="6" t="s">
        <v>61</v>
      </c>
      <c r="C54" s="34"/>
      <c r="D54" s="31" t="s">
        <v>90</v>
      </c>
      <c r="E54" s="31" t="s">
        <v>91</v>
      </c>
      <c r="F54" s="31" t="s">
        <v>92</v>
      </c>
      <c r="G54" s="31" t="s">
        <v>93</v>
      </c>
      <c r="H54" s="31" t="s">
        <v>94</v>
      </c>
      <c r="I54" s="31" t="s">
        <v>95</v>
      </c>
      <c r="J54" s="31" t="s">
        <v>96</v>
      </c>
      <c r="K54" s="31" t="s">
        <v>97</v>
      </c>
      <c r="L54" s="31" t="s">
        <v>98</v>
      </c>
      <c r="M54" s="36" t="s">
        <v>99</v>
      </c>
      <c r="N54" s="36" t="s">
        <v>100</v>
      </c>
      <c r="O54" s="36" t="s">
        <v>101</v>
      </c>
      <c r="P54" s="36" t="s">
        <v>102</v>
      </c>
      <c r="Q54" s="36" t="s">
        <v>103</v>
      </c>
      <c r="R54" s="36" t="s">
        <v>104</v>
      </c>
      <c r="S54" s="2"/>
      <c r="T54" s="16"/>
    </row>
    <row r="55" spans="1:20" ht="19.5" customHeight="1">
      <c r="A55" s="33"/>
      <c r="B55" s="6" t="s">
        <v>62</v>
      </c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7"/>
      <c r="N55" s="37"/>
      <c r="O55" s="37"/>
      <c r="P55" s="37"/>
      <c r="Q55" s="37"/>
      <c r="R55" s="37"/>
      <c r="S55" s="2"/>
      <c r="T55" s="16"/>
    </row>
    <row r="56" spans="1:20" ht="23.25" customHeight="1">
      <c r="A56" s="33"/>
      <c r="B56" s="6" t="s">
        <v>63</v>
      </c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7"/>
      <c r="N56" s="37"/>
      <c r="O56" s="37"/>
      <c r="P56" s="37"/>
      <c r="Q56" s="37"/>
      <c r="R56" s="37"/>
      <c r="S56" s="2"/>
      <c r="T56" s="16"/>
    </row>
    <row r="57" spans="1:20" ht="21.75" customHeight="1">
      <c r="A57" s="33"/>
      <c r="B57" s="6" t="s">
        <v>64</v>
      </c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7"/>
      <c r="N57" s="37"/>
      <c r="O57" s="37"/>
      <c r="P57" s="37"/>
      <c r="Q57" s="37"/>
      <c r="R57" s="37"/>
      <c r="S57" s="2"/>
      <c r="T57" s="16"/>
    </row>
    <row r="58" spans="1:20" ht="4.5" customHeight="1">
      <c r="A58" s="33"/>
      <c r="B58" s="6" t="s">
        <v>66</v>
      </c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8"/>
      <c r="N58" s="38"/>
      <c r="O58" s="38"/>
      <c r="P58" s="38"/>
      <c r="Q58" s="38"/>
      <c r="R58" s="38"/>
      <c r="S58" s="2"/>
      <c r="T58" s="16"/>
    </row>
    <row r="59" spans="4:18" ht="15">
      <c r="D59" s="1">
        <f>(D52/610)*100</f>
        <v>76.39344262295083</v>
      </c>
      <c r="E59" s="1">
        <f aca="true" t="shared" si="11" ref="E59:R59">(E52/610)*100</f>
        <v>75.90163934426229</v>
      </c>
      <c r="F59" s="1">
        <f t="shared" si="11"/>
        <v>78.36065573770492</v>
      </c>
      <c r="G59" s="1">
        <f t="shared" si="11"/>
        <v>94.42622950819673</v>
      </c>
      <c r="H59" s="1">
        <f t="shared" si="11"/>
        <v>77.37704918032787</v>
      </c>
      <c r="I59" s="1">
        <f t="shared" si="11"/>
        <v>89.34426229508196</v>
      </c>
      <c r="J59" s="1">
        <f t="shared" si="11"/>
        <v>86.55737704918033</v>
      </c>
      <c r="K59" s="1">
        <f t="shared" si="11"/>
        <v>93.27868852459017</v>
      </c>
      <c r="L59" s="1">
        <f t="shared" si="11"/>
        <v>77.21311475409836</v>
      </c>
      <c r="M59" s="1">
        <f t="shared" si="11"/>
        <v>94.26229508196722</v>
      </c>
      <c r="N59" s="1">
        <f t="shared" si="11"/>
        <v>95.40983606557377</v>
      </c>
      <c r="O59" s="1">
        <f t="shared" si="11"/>
        <v>88.68852459016394</v>
      </c>
      <c r="P59" s="1">
        <f t="shared" si="11"/>
        <v>95.57377049180327</v>
      </c>
      <c r="Q59" s="1">
        <f t="shared" si="11"/>
        <v>88.19672131147541</v>
      </c>
      <c r="R59" s="1">
        <f t="shared" si="11"/>
        <v>83.60655737704919</v>
      </c>
    </row>
  </sheetData>
  <sheetProtection/>
  <mergeCells count="314">
    <mergeCell ref="R54:R58"/>
    <mergeCell ref="R26:R27"/>
    <mergeCell ref="R28:R29"/>
    <mergeCell ref="R32:R33"/>
    <mergeCell ref="R30:R31"/>
    <mergeCell ref="R37:R38"/>
    <mergeCell ref="R39:R40"/>
    <mergeCell ref="R44:R45"/>
    <mergeCell ref="R46:R47"/>
    <mergeCell ref="R48:R49"/>
    <mergeCell ref="S5:S7"/>
    <mergeCell ref="T5:T7"/>
    <mergeCell ref="R9:R10"/>
    <mergeCell ref="R11:R12"/>
    <mergeCell ref="R13:R14"/>
    <mergeCell ref="R15:R16"/>
    <mergeCell ref="R20:R21"/>
    <mergeCell ref="R22:R23"/>
    <mergeCell ref="R24:R25"/>
    <mergeCell ref="R5:R7"/>
    <mergeCell ref="Q5:Q7"/>
    <mergeCell ref="N54:N58"/>
    <mergeCell ref="O54:O58"/>
    <mergeCell ref="P54:P58"/>
    <mergeCell ref="N44:N45"/>
    <mergeCell ref="N46:N47"/>
    <mergeCell ref="N48:N49"/>
    <mergeCell ref="O44:O45"/>
    <mergeCell ref="O46:O47"/>
    <mergeCell ref="O48:O49"/>
    <mergeCell ref="N20:N21"/>
    <mergeCell ref="N22:N23"/>
    <mergeCell ref="N24:N25"/>
    <mergeCell ref="N26:N27"/>
    <mergeCell ref="N28:N29"/>
    <mergeCell ref="N30:N31"/>
    <mergeCell ref="N32:N33"/>
    <mergeCell ref="Q54:Q58"/>
    <mergeCell ref="Q26:Q27"/>
    <mergeCell ref="Q28:Q29"/>
    <mergeCell ref="Q30:Q31"/>
    <mergeCell ref="Q32:Q33"/>
    <mergeCell ref="Q37:Q38"/>
    <mergeCell ref="Q39:Q40"/>
    <mergeCell ref="P44:P45"/>
    <mergeCell ref="P46:P47"/>
    <mergeCell ref="P48:P49"/>
    <mergeCell ref="Q9:Q10"/>
    <mergeCell ref="Q11:Q12"/>
    <mergeCell ref="Q13:Q14"/>
    <mergeCell ref="Q15:Q16"/>
    <mergeCell ref="Q20:Q21"/>
    <mergeCell ref="Q22:Q23"/>
    <mergeCell ref="Q24:Q25"/>
    <mergeCell ref="Q44:Q45"/>
    <mergeCell ref="Q46:Q47"/>
    <mergeCell ref="Q48:Q49"/>
    <mergeCell ref="P20:P21"/>
    <mergeCell ref="P22:P23"/>
    <mergeCell ref="P24:P25"/>
    <mergeCell ref="P26:P27"/>
    <mergeCell ref="P28:P29"/>
    <mergeCell ref="O30:O31"/>
    <mergeCell ref="O32:O33"/>
    <mergeCell ref="O37:O38"/>
    <mergeCell ref="O39:O40"/>
    <mergeCell ref="N37:N38"/>
    <mergeCell ref="N39:N40"/>
    <mergeCell ref="P30:P31"/>
    <mergeCell ref="P32:P33"/>
    <mergeCell ref="P37:P38"/>
    <mergeCell ref="P39:P40"/>
    <mergeCell ref="P5:P7"/>
    <mergeCell ref="O5:O7"/>
    <mergeCell ref="N9:N10"/>
    <mergeCell ref="N11:N12"/>
    <mergeCell ref="N13:N14"/>
    <mergeCell ref="N15:N16"/>
    <mergeCell ref="O9:O10"/>
    <mergeCell ref="O11:O12"/>
    <mergeCell ref="O13:O14"/>
    <mergeCell ref="O15:O16"/>
    <mergeCell ref="P9:P10"/>
    <mergeCell ref="P11:P12"/>
    <mergeCell ref="P13:P14"/>
    <mergeCell ref="P15:P16"/>
    <mergeCell ref="N5:N7"/>
    <mergeCell ref="O26:O27"/>
    <mergeCell ref="O28:O29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A11:A12"/>
    <mergeCell ref="H13:H14"/>
    <mergeCell ref="I13:I14"/>
    <mergeCell ref="J13:J14"/>
    <mergeCell ref="K13:K14"/>
    <mergeCell ref="L13:L14"/>
    <mergeCell ref="M13:M14"/>
    <mergeCell ref="H15:H16"/>
    <mergeCell ref="I15:I16"/>
    <mergeCell ref="J15:J16"/>
    <mergeCell ref="O20:O21"/>
    <mergeCell ref="O22:O23"/>
    <mergeCell ref="O24:O25"/>
    <mergeCell ref="B8:M8"/>
    <mergeCell ref="K5:K7"/>
    <mergeCell ref="L5:L7"/>
    <mergeCell ref="M5:M7"/>
    <mergeCell ref="H11:H12"/>
    <mergeCell ref="I11:I12"/>
    <mergeCell ref="J11:J12"/>
    <mergeCell ref="K11:K12"/>
    <mergeCell ref="L11:L12"/>
    <mergeCell ref="M11:M12"/>
    <mergeCell ref="B11:B12"/>
    <mergeCell ref="D11:D12"/>
    <mergeCell ref="E11:E12"/>
    <mergeCell ref="F11:F12"/>
    <mergeCell ref="G11:G12"/>
    <mergeCell ref="H5:H7"/>
    <mergeCell ref="I5:I7"/>
    <mergeCell ref="J5:J7"/>
    <mergeCell ref="K15:K16"/>
    <mergeCell ref="L15:L16"/>
    <mergeCell ref="M15:M16"/>
    <mergeCell ref="A13:A14"/>
    <mergeCell ref="B13:B14"/>
    <mergeCell ref="D13:D14"/>
    <mergeCell ref="E13:E14"/>
    <mergeCell ref="F13:F14"/>
    <mergeCell ref="G13:G14"/>
    <mergeCell ref="A5:A7"/>
    <mergeCell ref="C5:C7"/>
    <mergeCell ref="D5:D7"/>
    <mergeCell ref="E5:E7"/>
    <mergeCell ref="F5:F7"/>
    <mergeCell ref="G5:G7"/>
    <mergeCell ref="A15:A16"/>
    <mergeCell ref="B15:B16"/>
    <mergeCell ref="D15:D16"/>
    <mergeCell ref="E15:E16"/>
    <mergeCell ref="F15:F16"/>
    <mergeCell ref="G15:G16"/>
    <mergeCell ref="F22:F23"/>
    <mergeCell ref="G22:G23"/>
    <mergeCell ref="H22:H23"/>
    <mergeCell ref="I22:I23"/>
    <mergeCell ref="J22:J23"/>
    <mergeCell ref="B19:M19"/>
    <mergeCell ref="A20:A21"/>
    <mergeCell ref="B20:B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F26:F27"/>
    <mergeCell ref="G26:G27"/>
    <mergeCell ref="H26:H27"/>
    <mergeCell ref="I26:I27"/>
    <mergeCell ref="J26:J27"/>
    <mergeCell ref="K22:K23"/>
    <mergeCell ref="L22:L23"/>
    <mergeCell ref="M22:M23"/>
    <mergeCell ref="A24:A25"/>
    <mergeCell ref="B24:B25"/>
    <mergeCell ref="D24:D25"/>
    <mergeCell ref="E24:E25"/>
    <mergeCell ref="F24:F25"/>
    <mergeCell ref="M24:M25"/>
    <mergeCell ref="G24:G25"/>
    <mergeCell ref="H24:H25"/>
    <mergeCell ref="I24:I25"/>
    <mergeCell ref="J24:J25"/>
    <mergeCell ref="K24:K25"/>
    <mergeCell ref="L24:L25"/>
    <mergeCell ref="A22:A23"/>
    <mergeCell ref="B22:B23"/>
    <mergeCell ref="D22:D23"/>
    <mergeCell ref="E22:E23"/>
    <mergeCell ref="A37:A38"/>
    <mergeCell ref="B37:B38"/>
    <mergeCell ref="D37:D38"/>
    <mergeCell ref="E37:E38"/>
    <mergeCell ref="F37:F38"/>
    <mergeCell ref="K26:K27"/>
    <mergeCell ref="L26:L27"/>
    <mergeCell ref="M26:M27"/>
    <mergeCell ref="A28:A29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A26:A27"/>
    <mergeCell ref="B26:B27"/>
    <mergeCell ref="D26:D27"/>
    <mergeCell ref="E26:E27"/>
    <mergeCell ref="M30:M31"/>
    <mergeCell ref="A32:A33"/>
    <mergeCell ref="B32:B33"/>
    <mergeCell ref="D32:D33"/>
    <mergeCell ref="E32:E33"/>
    <mergeCell ref="F32:F33"/>
    <mergeCell ref="G32:G33"/>
    <mergeCell ref="H32:H33"/>
    <mergeCell ref="I32:I33"/>
    <mergeCell ref="J32:J33"/>
    <mergeCell ref="G30:G31"/>
    <mergeCell ref="H30:H31"/>
    <mergeCell ref="I30:I31"/>
    <mergeCell ref="J30:J31"/>
    <mergeCell ref="K30:K31"/>
    <mergeCell ref="L30:L31"/>
    <mergeCell ref="K32:K33"/>
    <mergeCell ref="A30:A31"/>
    <mergeCell ref="B30:B31"/>
    <mergeCell ref="D30:D31"/>
    <mergeCell ref="E30:E31"/>
    <mergeCell ref="F30:F31"/>
    <mergeCell ref="L32:L33"/>
    <mergeCell ref="M32:M33"/>
    <mergeCell ref="H44:H45"/>
    <mergeCell ref="I44:I45"/>
    <mergeCell ref="J44:J45"/>
    <mergeCell ref="K44:K45"/>
    <mergeCell ref="L44:L45"/>
    <mergeCell ref="M44:M45"/>
    <mergeCell ref="B36:M36"/>
    <mergeCell ref="H39:H40"/>
    <mergeCell ref="I39:I40"/>
    <mergeCell ref="J39:J40"/>
    <mergeCell ref="K39:K40"/>
    <mergeCell ref="L39:L40"/>
    <mergeCell ref="M39:M40"/>
    <mergeCell ref="G37:G38"/>
    <mergeCell ref="H37:H38"/>
    <mergeCell ref="I37:I38"/>
    <mergeCell ref="J37:J38"/>
    <mergeCell ref="K37:K38"/>
    <mergeCell ref="L37:L38"/>
    <mergeCell ref="M37:M38"/>
    <mergeCell ref="E39:E40"/>
    <mergeCell ref="F39:F40"/>
    <mergeCell ref="G39:G40"/>
    <mergeCell ref="J46:J47"/>
    <mergeCell ref="K46:K47"/>
    <mergeCell ref="A39:A40"/>
    <mergeCell ref="B39:B40"/>
    <mergeCell ref="D39:D40"/>
    <mergeCell ref="K54:K58"/>
    <mergeCell ref="L54:L58"/>
    <mergeCell ref="A48:A49"/>
    <mergeCell ref="B48:B49"/>
    <mergeCell ref="D48:D49"/>
    <mergeCell ref="E48:E49"/>
    <mergeCell ref="F48:F49"/>
    <mergeCell ref="A46:A47"/>
    <mergeCell ref="B46:B47"/>
    <mergeCell ref="D46:D47"/>
    <mergeCell ref="E46:E47"/>
    <mergeCell ref="F46:F47"/>
    <mergeCell ref="B43:M43"/>
    <mergeCell ref="A44:A45"/>
    <mergeCell ref="B44:B45"/>
    <mergeCell ref="D44:D45"/>
    <mergeCell ref="E44:E45"/>
    <mergeCell ref="F44:F45"/>
    <mergeCell ref="G44:G45"/>
    <mergeCell ref="M54:M58"/>
    <mergeCell ref="A1:M4"/>
    <mergeCell ref="B5:B7"/>
    <mergeCell ref="M48:M49"/>
    <mergeCell ref="A54:A58"/>
    <mergeCell ref="C54:C58"/>
    <mergeCell ref="D54:D58"/>
    <mergeCell ref="E54:E58"/>
    <mergeCell ref="F54:F58"/>
    <mergeCell ref="G54:G58"/>
    <mergeCell ref="H54:H58"/>
    <mergeCell ref="I54:I58"/>
    <mergeCell ref="J54:J58"/>
    <mergeCell ref="G48:G49"/>
    <mergeCell ref="H48:H49"/>
    <mergeCell ref="I48:I49"/>
    <mergeCell ref="J48:J49"/>
    <mergeCell ref="K48:K49"/>
    <mergeCell ref="L48:L49"/>
    <mergeCell ref="I46:I47"/>
    <mergeCell ref="L46:L47"/>
    <mergeCell ref="M46:M47"/>
    <mergeCell ref="G46:G47"/>
    <mergeCell ref="H46:H47"/>
  </mergeCells>
  <conditionalFormatting sqref="D35:Q35 D42:Q42 D51:Q51 C53:Q53 D17:Q18">
    <cfRule type="colorScale" priority="292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D34:M34 D41:N41 N41:Q42 N34:Q35">
    <cfRule type="colorScale" priority="290" dxfId="0">
      <colorScale>
        <cfvo type="num" val="0"/>
        <cfvo type="num" val="35"/>
        <cfvo type="num" val="70"/>
        <color rgb="FFF8696B"/>
        <color rgb="FFFFEB84"/>
        <color rgb="FF63BE7B"/>
      </colorScale>
    </cfRule>
  </conditionalFormatting>
  <conditionalFormatting sqref="D41:M41">
    <cfRule type="colorScale" priority="289" dxfId="0">
      <colorScale>
        <cfvo type="num" val="0"/>
        <cfvo type="num" val="100"/>
        <cfvo type="num" val="100"/>
        <color rgb="FFF8696B"/>
        <color rgb="FFFFEB84"/>
        <color rgb="FF63BE7B"/>
      </colorScale>
    </cfRule>
  </conditionalFormatting>
  <conditionalFormatting sqref="N50:N53 N41:N42 N34:N35 D50:Q50 N17:N19">
    <cfRule type="colorScale" priority="288" dxfId="0">
      <colorScale>
        <cfvo type="num" val="0"/>
        <cfvo type="num" val="150"/>
        <cfvo type="num" val="300"/>
        <color rgb="FFF8696B"/>
        <color rgb="FFFFEB84"/>
        <color rgb="FF63BE7B"/>
      </colorScale>
    </cfRule>
  </conditionalFormatting>
  <conditionalFormatting sqref="D52:Q52">
    <cfRule type="colorScale" priority="287" dxfId="0">
      <colorScale>
        <cfvo type="num" val="0"/>
        <cfvo type="num" val="305"/>
        <cfvo type="num" val="610"/>
        <color rgb="FFF8696B"/>
        <color rgb="FFFFEB84"/>
        <color rgb="FF63BE7B"/>
      </colorScale>
    </cfRule>
  </conditionalFormatting>
  <conditionalFormatting sqref="D35:Q35 D42:Q42 D51:Q51 C53:Q53 D18:Q18">
    <cfRule type="colorScale" priority="286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D35:Q35">
    <cfRule type="colorScale" priority="282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285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D42:Q42 C53:Q53">
    <cfRule type="colorScale" priority="277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278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281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D35:Q35">
    <cfRule type="colorScale" priority="276" dxfId="0">
      <colorScale>
        <cfvo type="num" val="0"/>
        <cfvo type="num" val="3"/>
        <cfvo type="num" val="5"/>
        <color rgb="FFF8696B"/>
        <color rgb="FFFFEB84"/>
        <color rgb="FF63BE7B"/>
      </colorScale>
    </cfRule>
  </conditionalFormatting>
  <conditionalFormatting sqref="D51:Q51">
    <cfRule type="colorScale" priority="265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271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272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275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51">
    <cfRule type="colorScale" priority="94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51">
    <cfRule type="colorScale" priority="93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51">
    <cfRule type="colorScale" priority="89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90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91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92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50">
    <cfRule type="colorScale" priority="88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50">
    <cfRule type="colorScale" priority="87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50">
    <cfRule type="colorScale" priority="83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84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85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86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52">
    <cfRule type="colorScale" priority="82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52">
    <cfRule type="colorScale" priority="81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52">
    <cfRule type="colorScale" priority="77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78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79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80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53">
    <cfRule type="colorScale" priority="76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53">
    <cfRule type="colorScale" priority="75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53">
    <cfRule type="colorScale" priority="71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72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73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74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41">
    <cfRule type="colorScale" priority="70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41">
    <cfRule type="colorScale" priority="69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41">
    <cfRule type="colorScale" priority="65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66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67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68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42">
    <cfRule type="colorScale" priority="64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42">
    <cfRule type="colorScale" priority="63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42">
    <cfRule type="colorScale" priority="59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60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61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62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35">
    <cfRule type="colorScale" priority="58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35">
    <cfRule type="colorScale" priority="57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35">
    <cfRule type="colorScale" priority="53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54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55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56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34">
    <cfRule type="colorScale" priority="52" dxfId="0">
      <colorScale>
        <cfvo type="num" val="0"/>
        <cfvo type="num" val="35"/>
        <cfvo type="num" val="70"/>
        <color rgb="FFF8696B"/>
        <color rgb="FFFFEB84"/>
        <color rgb="FF63BE7B"/>
      </colorScale>
    </cfRule>
  </conditionalFormatting>
  <conditionalFormatting sqref="R18">
    <cfRule type="colorScale" priority="51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18">
    <cfRule type="colorScale" priority="50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17">
    <cfRule type="colorScale" priority="49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41">
    <cfRule type="colorScale" priority="48" dxfId="0">
      <colorScale>
        <cfvo type="num" val="0"/>
        <cfvo type="num" val="35"/>
        <cfvo type="num" val="70"/>
        <color rgb="FFF8696B"/>
        <color rgb="FFFFEB84"/>
        <color rgb="FF63BE7B"/>
      </colorScale>
    </cfRule>
  </conditionalFormatting>
  <conditionalFormatting sqref="R42">
    <cfRule type="colorScale" priority="47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42">
    <cfRule type="colorScale" priority="46" dxfId="0">
      <colorScale>
        <cfvo type="num" val="0"/>
        <cfvo type="num" val="35"/>
        <cfvo type="num" val="70"/>
        <color rgb="FFF8696B"/>
        <color rgb="FFFFEB84"/>
        <color rgb="FF63BE7B"/>
      </colorScale>
    </cfRule>
  </conditionalFormatting>
  <conditionalFormatting sqref="R42">
    <cfRule type="colorScale" priority="45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42">
    <cfRule type="colorScale" priority="42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43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44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50">
    <cfRule type="colorScale" priority="41" dxfId="0">
      <colorScale>
        <cfvo type="num" val="0"/>
        <cfvo type="num" val="150"/>
        <cfvo type="num" val="300"/>
        <color rgb="FFF8696B"/>
        <color rgb="FFFFEB84"/>
        <color rgb="FF63BE7B"/>
      </colorScale>
    </cfRule>
  </conditionalFormatting>
  <conditionalFormatting sqref="R51">
    <cfRule type="colorScale" priority="40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51">
    <cfRule type="colorScale" priority="39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51">
    <cfRule type="colorScale" priority="35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36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37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38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52">
    <cfRule type="colorScale" priority="34" dxfId="0">
      <colorScale>
        <cfvo type="num" val="0"/>
        <cfvo type="num" val="305"/>
        <cfvo type="num" val="610"/>
        <color rgb="FFF8696B"/>
        <color rgb="FFFFEB84"/>
        <color rgb="FF63BE7B"/>
      </colorScale>
    </cfRule>
  </conditionalFormatting>
  <conditionalFormatting sqref="R53">
    <cfRule type="colorScale" priority="33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53">
    <cfRule type="colorScale" priority="32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53">
    <cfRule type="colorScale" priority="29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30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31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N18:Q18">
    <cfRule type="colorScale" priority="28" dxfId="0">
      <colorScale>
        <cfvo type="num" val="0"/>
        <cfvo type="num" val="35"/>
        <cfvo type="num" val="70"/>
        <color rgb="FFF8696B"/>
        <color rgb="FFFFEB84"/>
        <color rgb="FF63BE7B"/>
      </colorScale>
    </cfRule>
  </conditionalFormatting>
  <conditionalFormatting sqref="D18:Q18">
    <cfRule type="colorScale" priority="26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27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D18:Q18">
    <cfRule type="colorScale" priority="25" dxfId="0">
      <colorScale>
        <cfvo type="num" val="0"/>
        <cfvo type="num" val="3"/>
        <cfvo type="num" val="5"/>
        <color rgb="FFF8696B"/>
        <color rgb="FFFFEB84"/>
        <color rgb="FF63BE7B"/>
      </colorScale>
    </cfRule>
  </conditionalFormatting>
  <conditionalFormatting sqref="R18">
    <cfRule type="colorScale" priority="24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18">
    <cfRule type="colorScale" priority="23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18">
    <cfRule type="colorScale" priority="19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20" dxfId="0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21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22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18">
    <cfRule type="colorScale" priority="18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18">
    <cfRule type="colorScale" priority="17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18">
    <cfRule type="colorScale" priority="16" dxfId="0">
      <colorScale>
        <cfvo type="num" val="0"/>
        <cfvo type="num" val="35"/>
        <cfvo type="num" val="70"/>
        <color rgb="FFF8696B"/>
        <color rgb="FFFFEB84"/>
        <color rgb="FF63BE7B"/>
      </colorScale>
    </cfRule>
  </conditionalFormatting>
  <conditionalFormatting sqref="R18">
    <cfRule type="colorScale" priority="14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15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18">
    <cfRule type="colorScale" priority="13" dxfId="0">
      <colorScale>
        <cfvo type="num" val="0"/>
        <cfvo type="num" val="3"/>
        <cfvo type="num" val="5"/>
        <color rgb="FFF8696B"/>
        <color rgb="FFFFEB84"/>
        <color rgb="FF63BE7B"/>
      </colorScale>
    </cfRule>
  </conditionalFormatting>
  <conditionalFormatting sqref="R35">
    <cfRule type="colorScale" priority="12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35">
    <cfRule type="colorScale" priority="11" dxfId="0">
      <colorScale>
        <cfvo type="num" val="0"/>
        <cfvo type="num" val="35"/>
        <cfvo type="num" val="70"/>
        <color rgb="FFF8696B"/>
        <color rgb="FFFFEB84"/>
        <color rgb="FF63BE7B"/>
      </colorScale>
    </cfRule>
  </conditionalFormatting>
  <conditionalFormatting sqref="R35">
    <cfRule type="colorScale" priority="10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35">
    <cfRule type="colorScale" priority="8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9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35">
    <cfRule type="colorScale" priority="7" dxfId="0">
      <colorScale>
        <cfvo type="num" val="0"/>
        <cfvo type="num" val="3"/>
        <cfvo type="num" val="5"/>
        <color rgb="FFF8696B"/>
        <color rgb="FFFFEB84"/>
        <color rgb="FF63BE7B"/>
      </colorScale>
    </cfRule>
  </conditionalFormatting>
  <conditionalFormatting sqref="R18">
    <cfRule type="colorScale" priority="6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18">
    <cfRule type="colorScale" priority="5" dxfId="0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R18">
    <cfRule type="colorScale" priority="4" dxfId="0">
      <colorScale>
        <cfvo type="num" val="0"/>
        <cfvo type="num" val="35"/>
        <cfvo type="num" val="70"/>
        <color rgb="FFF8696B"/>
        <color rgb="FFFFEB84"/>
        <color rgb="FF63BE7B"/>
      </colorScale>
    </cfRule>
  </conditionalFormatting>
  <conditionalFormatting sqref="R18">
    <cfRule type="colorScale" priority="2" dxfId="0">
      <colorScale>
        <cfvo type="num" val="0"/>
        <cfvo type="num" val="35"/>
        <cfvo type="num" val="70"/>
        <color rgb="FFF8696B"/>
        <color rgb="FFFFEB84"/>
        <color rgb="FF63BE7B"/>
      </colorScale>
    </cfRule>
    <cfRule type="colorScale" priority="3" dxfId="0">
      <colorScale>
        <cfvo type="num" val="0"/>
        <cfvo type="num" val="20"/>
        <cfvo type="num" val="40"/>
        <color rgb="FFF8696B"/>
        <color rgb="FFFFEB84"/>
        <color rgb="FF63BE7B"/>
      </colorScale>
    </cfRule>
  </conditionalFormatting>
  <conditionalFormatting sqref="R18">
    <cfRule type="colorScale" priority="1" dxfId="0">
      <colorScale>
        <cfvo type="num" val="0"/>
        <cfvo type="num" val="3"/>
        <cfvo type="num" val="5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2018-01-16T09:41:11Z</dcterms:modified>
  <cp:category/>
  <cp:version/>
  <cp:contentType/>
  <cp:contentStatus/>
</cp:coreProperties>
</file>